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TB12\Obmen\ОТЧЕТ жителям\Мастер Ком\2025\Отчет жителям\"/>
    </mc:Choice>
  </mc:AlternateContent>
  <xr:revisionPtr revIDLastSave="0" documentId="13_ncr:1_{07F01F06-786A-43E8-823F-D73A39E4A85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Тух 28" sheetId="2" r:id="rId1"/>
    <sheet name="Пенз 43" sheetId="3" r:id="rId2"/>
    <sheet name="Пенз 53" sheetId="4" r:id="rId3"/>
    <sheet name="Пенз 59" sheetId="5" r:id="rId4"/>
    <sheet name="Влад 50" sheetId="6" r:id="rId5"/>
    <sheet name="Влад 54" sheetId="7" r:id="rId6"/>
    <sheet name="Пенз 56" sheetId="8" r:id="rId7"/>
    <sheet name="Пензен 74" sheetId="9" r:id="rId8"/>
    <sheet name="КМар 30" sheetId="10" r:id="rId9"/>
    <sheet name="Пензен 41" sheetId="11" r:id="rId10"/>
    <sheet name="Дачн 43" sheetId="13" r:id="rId11"/>
    <sheet name="Пензен 51" sheetId="15" r:id="rId12"/>
    <sheet name="Пензенс 62" sheetId="16" r:id="rId13"/>
    <sheet name="Тух. 58" sheetId="17" r:id="rId14"/>
  </sheets>
  <definedNames>
    <definedName name="_xlnm.Print_Area" localSheetId="5">'Влад 54'!$A$1:$G$23</definedName>
    <definedName name="_xlnm.Print_Area" localSheetId="9">'Пензен 41'!$A$1:$G$28</definedName>
    <definedName name="_xlnm.Print_Area" localSheetId="11">'Пензен 51'!$A$1:$G$26</definedName>
    <definedName name="_xlnm.Print_Area" localSheetId="12">'Пензенс 62'!$A$1:$G$27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E19" i="17"/>
  <c r="E12" i="13"/>
  <c r="E12" i="8"/>
  <c r="E13" i="8" s="1"/>
  <c r="E12" i="7"/>
  <c r="E13" i="7" s="1"/>
  <c r="E14" i="6"/>
  <c r="E15" i="6"/>
  <c r="E17" i="4"/>
  <c r="E18" i="4" s="1"/>
  <c r="E13" i="3"/>
  <c r="E14" i="2"/>
  <c r="E15" i="2" s="1"/>
  <c r="E20" i="17"/>
  <c r="E13" i="13"/>
  <c r="G5" i="17"/>
  <c r="G5" i="15"/>
  <c r="G5" i="13"/>
  <c r="E12" i="15"/>
  <c r="E13" i="15" s="1"/>
  <c r="E14" i="11"/>
  <c r="E15" i="11" s="1"/>
  <c r="E13" i="5"/>
  <c r="E14" i="5" s="1"/>
  <c r="D25" i="17"/>
  <c r="D19" i="16"/>
  <c r="E13" i="16"/>
  <c r="E14" i="16" s="1"/>
  <c r="G5" i="16"/>
  <c r="D18" i="15"/>
  <c r="D18" i="13"/>
  <c r="G5" i="9"/>
  <c r="G5" i="10"/>
  <c r="G5" i="8"/>
  <c r="G5" i="7"/>
  <c r="G5" i="6"/>
  <c r="G5" i="2"/>
  <c r="E14" i="10"/>
  <c r="E15" i="10"/>
  <c r="E12" i="9"/>
  <c r="E13" i="9" s="1"/>
  <c r="D20" i="11"/>
  <c r="G5" i="11"/>
  <c r="G5" i="5"/>
  <c r="D20" i="10"/>
  <c r="D18" i="9"/>
  <c r="D18" i="8"/>
  <c r="D18" i="7"/>
  <c r="D20" i="6"/>
  <c r="D19" i="5"/>
  <c r="D23" i="4"/>
  <c r="D19" i="3"/>
  <c r="E14" i="3"/>
  <c r="D20" i="2"/>
  <c r="G5" i="4"/>
</calcChain>
</file>

<file path=xl/sharedStrings.xml><?xml version="1.0" encoding="utf-8"?>
<sst xmlns="http://schemas.openxmlformats.org/spreadsheetml/2006/main" count="398" uniqueCount="81">
  <si>
    <t xml:space="preserve"> </t>
  </si>
  <si>
    <t>Остаток + / Перерасход - средств  на начало периода</t>
  </si>
  <si>
    <t xml:space="preserve">Итого начислено </t>
  </si>
  <si>
    <t>Оплачено собственниками</t>
  </si>
  <si>
    <t>Дополнительно поступившие средства</t>
  </si>
  <si>
    <t xml:space="preserve">Задолженность собственников на конец периода </t>
  </si>
  <si>
    <t>Вид работ</t>
  </si>
  <si>
    <t>Сумма за выполненные работы</t>
  </si>
  <si>
    <t>Итого израсходовано</t>
  </si>
  <si>
    <t>Плановая сумма средств по текущему ремонту на 2020 год</t>
  </si>
  <si>
    <t>Площадь, кв.м.</t>
  </si>
  <si>
    <t>Плановая сумма платежей в 2021 году                                           (с учетом резерва на аварийные работы)</t>
  </si>
  <si>
    <t>Сумма с учетом остатка на 01.01.2021</t>
  </si>
  <si>
    <t>ул. Тухачевского д. 28</t>
  </si>
  <si>
    <t>ул. Пензенская д. 43</t>
  </si>
  <si>
    <t>ул. Пензенская д. 53</t>
  </si>
  <si>
    <t>ул. Пензенская д. 59</t>
  </si>
  <si>
    <t>ул. Владимирская д. 50</t>
  </si>
  <si>
    <t>ул. Владимирская д. 54</t>
  </si>
  <si>
    <t>ул. Пензенская д. 56</t>
  </si>
  <si>
    <t>ул. Пензенская д. 74</t>
  </si>
  <si>
    <t>пр. Карла Маркса д. 30</t>
  </si>
  <si>
    <t xml:space="preserve"> Генеральный директор </t>
  </si>
  <si>
    <t>ООО "Мастер Ком"</t>
  </si>
  <si>
    <t>А.Н.Мячин</t>
  </si>
  <si>
    <t>Задоложенность собственников на начало периода</t>
  </si>
  <si>
    <t>ул. Пензенская д. 41</t>
  </si>
  <si>
    <t>ул. Дачная д. 43</t>
  </si>
  <si>
    <t>ул. Пензенская д. 51</t>
  </si>
  <si>
    <t>ул. Пензенская д. 62</t>
  </si>
  <si>
    <t>ул. Тухачевского д. 58</t>
  </si>
  <si>
    <t xml:space="preserve">                    </t>
  </si>
  <si>
    <t>ремонт подъезда № 2</t>
  </si>
  <si>
    <t>Отчет по текущему ремонту с 01.01.2025 по 31.12.2025 гг.</t>
  </si>
  <si>
    <t>Израсходовано на текущий ремонт в 2025году</t>
  </si>
  <si>
    <t>Остаток + / перерасход - средств по текущему ремонту на 01.01.2026:</t>
  </si>
  <si>
    <t>ремонт кнс кв 1,5,9,13,17,21,25,29,33,37</t>
  </si>
  <si>
    <t>поверка тепловычислителя</t>
  </si>
  <si>
    <t>ремонт редуктора лебедки лифта</t>
  </si>
  <si>
    <t>очистка линии кнс</t>
  </si>
  <si>
    <t>Израсходовано на текущий ремонт в 2025 году</t>
  </si>
  <si>
    <t>ремонт крыльца</t>
  </si>
  <si>
    <t>замена задвижек</t>
  </si>
  <si>
    <t>Изготовление и установка зонтов над вк 2 шт</t>
  </si>
  <si>
    <t>замена стояков ХВС, ГВС кв 44,48,52,56,60,64,68,72,76,80</t>
  </si>
  <si>
    <t>замена стояков ХВС, ГВС кв 11,15,19,23,27,31</t>
  </si>
  <si>
    <t>замена стояков ХВС кв 41,45,49,53,57,61,65,69,73,77</t>
  </si>
  <si>
    <t>замена стояков ХВС, ГВС кв 26,30</t>
  </si>
  <si>
    <t>замена стояков ХВС, ГВС кв 72,76,80</t>
  </si>
  <si>
    <t>установка терморегулятора</t>
  </si>
  <si>
    <t>замена окон на ПВХ в подъездах 1,2</t>
  </si>
  <si>
    <t>Отчет по текущему ремонту с 01.01.2025по 31.12.2025 гг.</t>
  </si>
  <si>
    <t>ремонт кровли кв 33,34,35,36</t>
  </si>
  <si>
    <t>поверка ОДПУ</t>
  </si>
  <si>
    <t>установка лавок 3 шт</t>
  </si>
  <si>
    <t>замена окон на ПВХ под 3</t>
  </si>
  <si>
    <t>замена стояков холодного, горячего водоснабжения в кв 4,8,12,16,20,24,28,32,36</t>
  </si>
  <si>
    <t>замена стояков холодного, горячего водоснабжения в кв 40,44,60,64,68,72</t>
  </si>
  <si>
    <t>ремонт подъезда № 1</t>
  </si>
  <si>
    <t>установка терморегулятора 3 шт</t>
  </si>
  <si>
    <t>ремонт кровли подъезд 2</t>
  </si>
  <si>
    <t>ремонт подъезда № 4</t>
  </si>
  <si>
    <t>ремонт розлива ХВС</t>
  </si>
  <si>
    <t>Отчет по текущему ремонту с 01.01.2025  по 31.12.2025 гг.</t>
  </si>
  <si>
    <t>поверка теплообразователя</t>
  </si>
  <si>
    <t>ремонт МОП (в карманах)</t>
  </si>
  <si>
    <t>гидродинамическая промывка кнс</t>
  </si>
  <si>
    <t>замена выпуска кнс</t>
  </si>
  <si>
    <t>ремонт ливневой кнс</t>
  </si>
  <si>
    <t xml:space="preserve">Замена окон в подъезде </t>
  </si>
  <si>
    <t>ремонт межпанельных швов кв 97,98,140,142,143,75</t>
  </si>
  <si>
    <t>ремонт входной группы</t>
  </si>
  <si>
    <t>замена стояков хвс, гвс, кнс по кв 4,8</t>
  </si>
  <si>
    <t>поверка термопреобразователя</t>
  </si>
  <si>
    <t>ремонт ротора электродвигателя лебедки под 3</t>
  </si>
  <si>
    <t>замена стояков холодного водоснабжения в кв 4,8,12,16,20,28,32,26</t>
  </si>
  <si>
    <t>замена окон на ПВХ</t>
  </si>
  <si>
    <t>замена окон на ПВХ под 1</t>
  </si>
  <si>
    <t>установка лавок 1 шт</t>
  </si>
  <si>
    <t>реморнт козырьков лоджий кв 35,36</t>
  </si>
  <si>
    <t>ремонт редуктора привода дверей кабины лифта под.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</si>
</sst>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72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4"/>
      <color indexed="7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0" xfId="0" applyNumberFormat="1" applyFont="1" applyFill="1" applyBorder="1" applyAlignment="1" applyProtection="1">
      <alignment horizontal="left" vertical="top" wrapText="1"/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/>
    <xf numFmtId="0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/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4" fontId="2" fillId="2" borderId="0" xfId="0" applyNumberFormat="1" applyFont="1" applyFill="1" applyBorder="1" applyAlignment="1"/>
    <xf numFmtId="0" fontId="8" fillId="2" borderId="0" xfId="0" applyFont="1" applyFill="1" applyBorder="1"/>
    <xf numFmtId="4" fontId="1" fillId="2" borderId="1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</xf>
    <xf numFmtId="4" fontId="3" fillId="2" borderId="11" xfId="0" applyNumberFormat="1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horizontal="center" vertical="center" wrapText="1"/>
    </xf>
    <xf numFmtId="4" fontId="2" fillId="2" borderId="23" xfId="0" applyNumberFormat="1" applyFont="1" applyFill="1" applyBorder="1" applyAlignment="1" applyProtection="1">
      <alignment horizontal="center" vertical="center" wrapText="1"/>
    </xf>
    <xf numFmtId="4" fontId="2" fillId="2" borderId="24" xfId="0" applyNumberFormat="1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" fontId="1" fillId="2" borderId="25" xfId="0" applyNumberFormat="1" applyFont="1" applyFill="1" applyBorder="1" applyAlignment="1" applyProtection="1">
      <alignment horizontal="center" vertical="center" wrapText="1"/>
    </xf>
    <xf numFmtId="4" fontId="1" fillId="2" borderId="23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26" xfId="0" applyNumberFormat="1" applyFont="1" applyFill="1" applyBorder="1" applyAlignment="1" applyProtection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</xf>
    <xf numFmtId="0" fontId="1" fillId="2" borderId="27" xfId="0" applyNumberFormat="1" applyFont="1" applyFill="1" applyBorder="1" applyAlignment="1" applyProtection="1">
      <alignment horizontal="center" vertical="top" wrapText="1"/>
    </xf>
    <xf numFmtId="0" fontId="1" fillId="2" borderId="28" xfId="0" applyNumberFormat="1" applyFont="1" applyFill="1" applyBorder="1" applyAlignment="1" applyProtection="1">
      <alignment horizontal="center" vertical="top" wrapText="1"/>
    </xf>
    <xf numFmtId="0" fontId="1" fillId="2" borderId="22" xfId="0" applyNumberFormat="1" applyFont="1" applyFill="1" applyBorder="1" applyAlignment="1" applyProtection="1">
      <alignment horizontal="center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 applyProtection="1">
      <alignment horizontal="center" vertical="center" wrapText="1"/>
    </xf>
    <xf numFmtId="4" fontId="2" fillId="2" borderId="12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>
      <alignment horizontal="left"/>
    </xf>
    <xf numFmtId="0" fontId="1" fillId="2" borderId="16" xfId="0" applyNumberFormat="1" applyFont="1" applyFill="1" applyBorder="1" applyAlignment="1">
      <alignment horizontal="center" wrapText="1"/>
    </xf>
    <xf numFmtId="0" fontId="1" fillId="2" borderId="17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 wrapText="1"/>
    </xf>
    <xf numFmtId="4" fontId="1" fillId="2" borderId="19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 applyProtection="1">
      <alignment horizontal="center" vertical="center" wrapText="1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4" fontId="1" fillId="2" borderId="11" xfId="0" applyNumberFormat="1" applyFont="1" applyFill="1" applyBorder="1" applyAlignment="1" applyProtection="1">
      <alignment horizontal="center" vertical="center" wrapText="1"/>
    </xf>
    <xf numFmtId="4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 applyProtection="1">
      <alignment horizontal="center" vertical="center" wrapText="1"/>
    </xf>
    <xf numFmtId="0" fontId="1" fillId="2" borderId="31" xfId="0" applyNumberFormat="1" applyFont="1" applyFill="1" applyBorder="1" applyAlignment="1" applyProtection="1">
      <alignment horizontal="center"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2" fillId="2" borderId="30" xfId="0" applyNumberFormat="1" applyFont="1" applyFill="1" applyBorder="1" applyAlignment="1">
      <alignment horizontal="center"/>
    </xf>
    <xf numFmtId="4" fontId="1" fillId="2" borderId="30" xfId="0" applyNumberFormat="1" applyFont="1" applyFill="1" applyBorder="1" applyAlignment="1" applyProtection="1">
      <alignment horizontal="center" vertical="center" wrapText="1"/>
    </xf>
    <xf numFmtId="4" fontId="3" fillId="2" borderId="30" xfId="0" applyNumberFormat="1" applyFont="1" applyFill="1" applyBorder="1" applyAlignment="1" applyProtection="1">
      <alignment horizontal="center" vertical="center" wrapText="1"/>
    </xf>
    <xf numFmtId="0" fontId="1" fillId="2" borderId="33" xfId="0" applyNumberFormat="1" applyFont="1" applyFill="1" applyBorder="1" applyAlignment="1">
      <alignment horizontal="center" wrapText="1"/>
    </xf>
    <xf numFmtId="4" fontId="1" fillId="2" borderId="33" xfId="0" applyNumberFormat="1" applyFont="1" applyFill="1" applyBorder="1" applyAlignment="1">
      <alignment horizontal="center"/>
    </xf>
    <xf numFmtId="0" fontId="9" fillId="2" borderId="8" xfId="0" applyNumberFormat="1" applyFont="1" applyFill="1" applyBorder="1" applyAlignment="1" applyProtection="1">
      <alignment horizontal="center" vertical="center" wrapText="1"/>
    </xf>
    <xf numFmtId="0" fontId="9" fillId="2" borderId="23" xfId="0" applyNumberFormat="1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wrapText="1"/>
    </xf>
    <xf numFmtId="2" fontId="2" fillId="2" borderId="23" xfId="0" applyNumberFormat="1" applyFont="1" applyFill="1" applyBorder="1" applyAlignment="1">
      <alignment horizontal="center" wrapText="1"/>
    </xf>
    <xf numFmtId="2" fontId="2" fillId="2" borderId="9" xfId="0" applyNumberFormat="1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3" fillId="2" borderId="24" xfId="0" applyNumberFormat="1" applyFont="1" applyFill="1" applyBorder="1" applyAlignment="1" applyProtection="1">
      <alignment horizontal="center" vertical="center" wrapText="1"/>
    </xf>
    <xf numFmtId="4" fontId="3" fillId="2" borderId="12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1.85546875" style="2" customWidth="1"/>
    <col min="2" max="2" width="27.85546875" style="2" customWidth="1"/>
    <col min="3" max="3" width="24.85546875" style="2" customWidth="1"/>
    <col min="4" max="4" width="17.7109375" style="2" customWidth="1"/>
    <col min="5" max="5" width="23" style="2" customWidth="1"/>
    <col min="6" max="6" width="23.85546875" style="2" customWidth="1"/>
    <col min="7" max="7" width="24.42578125" style="2" customWidth="1"/>
    <col min="8" max="16384" width="29.28515625" style="2"/>
  </cols>
  <sheetData>
    <row r="1" spans="1:7" x14ac:dyDescent="0.3">
      <c r="A1" s="1" t="s">
        <v>0</v>
      </c>
      <c r="B1" s="49" t="s">
        <v>13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-117963.16</v>
      </c>
      <c r="C5" s="10">
        <v>156216.25</v>
      </c>
      <c r="D5" s="11">
        <v>620748.9</v>
      </c>
      <c r="E5" s="12">
        <v>626053.25</v>
      </c>
      <c r="F5" s="13">
        <v>15684.76</v>
      </c>
      <c r="G5" s="27">
        <f>D5-E5+C5</f>
        <v>150911.90000000002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34</v>
      </c>
      <c r="C8" s="54"/>
      <c r="D8" s="54"/>
      <c r="E8" s="54"/>
      <c r="F8" s="54"/>
      <c r="G8" s="55"/>
    </row>
    <row r="9" spans="1:7" x14ac:dyDescent="0.3">
      <c r="A9" s="1"/>
      <c r="B9" s="56" t="s">
        <v>6</v>
      </c>
      <c r="C9" s="57"/>
      <c r="D9" s="58"/>
      <c r="E9" s="59" t="s">
        <v>7</v>
      </c>
      <c r="F9" s="60"/>
      <c r="G9" s="61"/>
    </row>
    <row r="10" spans="1:7" x14ac:dyDescent="0.3">
      <c r="A10" s="1"/>
      <c r="B10" s="62" t="s">
        <v>36</v>
      </c>
      <c r="C10" s="39"/>
      <c r="D10" s="63"/>
      <c r="E10" s="64">
        <v>105694.73</v>
      </c>
      <c r="F10" s="40"/>
      <c r="G10" s="65"/>
    </row>
    <row r="11" spans="1:7" x14ac:dyDescent="0.3">
      <c r="A11" s="1"/>
      <c r="B11" s="38" t="s">
        <v>38</v>
      </c>
      <c r="C11" s="39"/>
      <c r="D11" s="39"/>
      <c r="E11" s="40">
        <v>263989.95</v>
      </c>
      <c r="F11" s="40"/>
      <c r="G11" s="40"/>
    </row>
    <row r="12" spans="1:7" ht="37.5" customHeight="1" x14ac:dyDescent="0.3">
      <c r="A12" s="1"/>
      <c r="B12" s="38" t="s">
        <v>37</v>
      </c>
      <c r="C12" s="39"/>
      <c r="D12" s="45"/>
      <c r="E12" s="42">
        <v>26208</v>
      </c>
      <c r="F12" s="43"/>
      <c r="G12" s="44"/>
    </row>
    <row r="13" spans="1:7" ht="38.25" customHeight="1" x14ac:dyDescent="0.3">
      <c r="A13" s="1"/>
      <c r="B13" s="38" t="s">
        <v>39</v>
      </c>
      <c r="C13" s="39"/>
      <c r="D13" s="39"/>
      <c r="E13" s="42">
        <v>21525</v>
      </c>
      <c r="F13" s="43"/>
      <c r="G13" s="44"/>
    </row>
    <row r="14" spans="1:7" x14ac:dyDescent="0.3">
      <c r="A14" s="1"/>
      <c r="B14" s="46" t="s">
        <v>8</v>
      </c>
      <c r="C14" s="47"/>
      <c r="D14" s="48"/>
      <c r="E14" s="41">
        <f>E10+E11+E12+E13</f>
        <v>417417.68</v>
      </c>
      <c r="F14" s="41"/>
      <c r="G14" s="41"/>
    </row>
    <row r="15" spans="1:7" ht="38.25" customHeight="1" thickBot="1" x14ac:dyDescent="0.35">
      <c r="A15" s="1"/>
      <c r="B15" s="67" t="s">
        <v>35</v>
      </c>
      <c r="C15" s="68"/>
      <c r="D15" s="69"/>
      <c r="E15" s="70">
        <f>B5+E5+F5-E14</f>
        <v>106357.16999999998</v>
      </c>
      <c r="F15" s="71"/>
      <c r="G15" s="72"/>
    </row>
    <row r="16" spans="1:7" x14ac:dyDescent="0.3">
      <c r="A16" s="1"/>
      <c r="B16" s="1"/>
      <c r="C16" s="1"/>
      <c r="D16" s="1"/>
      <c r="E16" s="1"/>
      <c r="F16" s="14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ht="19.5" hidden="1" thickBot="1" x14ac:dyDescent="0.35">
      <c r="A18" s="1"/>
      <c r="B18" s="50" t="s">
        <v>9</v>
      </c>
      <c r="C18" s="51"/>
      <c r="D18" s="51"/>
      <c r="E18" s="51"/>
      <c r="F18" s="51"/>
      <c r="G18" s="52"/>
    </row>
    <row r="19" spans="1:7" ht="57" hidden="1" thickBot="1" x14ac:dyDescent="0.35">
      <c r="A19" s="1"/>
      <c r="B19" s="29" t="s">
        <v>10</v>
      </c>
      <c r="C19" s="29"/>
      <c r="D19" s="73" t="s">
        <v>11</v>
      </c>
      <c r="E19" s="74"/>
      <c r="F19" s="30"/>
      <c r="G19" s="16" t="s">
        <v>12</v>
      </c>
    </row>
    <row r="20" spans="1:7" ht="19.5" hidden="1" thickBot="1" x14ac:dyDescent="0.35">
      <c r="A20" s="1"/>
      <c r="B20" s="31">
        <v>4904.8</v>
      </c>
      <c r="C20" s="31"/>
      <c r="D20" s="75">
        <f>B20*6.81*12</f>
        <v>400820.25600000005</v>
      </c>
      <c r="E20" s="76"/>
      <c r="F20" s="32"/>
      <c r="G20" s="17"/>
    </row>
    <row r="21" spans="1:7" hidden="1" x14ac:dyDescent="0.3">
      <c r="A21" s="1"/>
      <c r="B21" s="1" t="s">
        <v>0</v>
      </c>
      <c r="C21" s="1"/>
      <c r="D21" s="1"/>
      <c r="E21" s="1"/>
      <c r="F21" s="33"/>
      <c r="G21" s="1"/>
    </row>
    <row r="22" spans="1:7" x14ac:dyDescent="0.3">
      <c r="A22" s="1"/>
      <c r="B22" s="66" t="s">
        <v>22</v>
      </c>
      <c r="C22" s="66"/>
      <c r="D22" s="66"/>
      <c r="E22" s="18"/>
      <c r="F22" s="1"/>
      <c r="G22" s="19"/>
    </row>
    <row r="23" spans="1:7" x14ac:dyDescent="0.3">
      <c r="A23" s="1"/>
      <c r="B23" s="66" t="s">
        <v>23</v>
      </c>
      <c r="C23" s="66"/>
      <c r="D23" s="66"/>
      <c r="E23" s="1"/>
      <c r="F23" s="1"/>
      <c r="G23" s="1" t="s">
        <v>24</v>
      </c>
    </row>
    <row r="25" spans="1:7" x14ac:dyDescent="0.3">
      <c r="E25" s="2" t="s">
        <v>0</v>
      </c>
    </row>
    <row r="28" spans="1:7" x14ac:dyDescent="0.3">
      <c r="E28" s="2" t="s">
        <v>0</v>
      </c>
    </row>
    <row r="29" spans="1:7" x14ac:dyDescent="0.3">
      <c r="G29" s="2" t="s">
        <v>0</v>
      </c>
    </row>
  </sheetData>
  <mergeCells count="22">
    <mergeCell ref="B10:D10"/>
    <mergeCell ref="E10:G10"/>
    <mergeCell ref="B23:D23"/>
    <mergeCell ref="B15:D15"/>
    <mergeCell ref="E15:G15"/>
    <mergeCell ref="B18:G18"/>
    <mergeCell ref="D19:E19"/>
    <mergeCell ref="D20:E20"/>
    <mergeCell ref="B22:D22"/>
    <mergeCell ref="B1:G1"/>
    <mergeCell ref="B3:G3"/>
    <mergeCell ref="B8:G8"/>
    <mergeCell ref="B9:D9"/>
    <mergeCell ref="E9:G9"/>
    <mergeCell ref="B11:D11"/>
    <mergeCell ref="E11:G11"/>
    <mergeCell ref="E14:G14"/>
    <mergeCell ref="B13:D13"/>
    <mergeCell ref="E13:G13"/>
    <mergeCell ref="B12:D12"/>
    <mergeCell ref="E12:G12"/>
    <mergeCell ref="B14:D14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2" style="2" customWidth="1"/>
    <col min="2" max="2" width="28.42578125" style="2" customWidth="1"/>
    <col min="3" max="3" width="25" style="2" customWidth="1"/>
    <col min="4" max="4" width="17.85546875" style="2" customWidth="1"/>
    <col min="5" max="5" width="21.85546875" style="2" customWidth="1"/>
    <col min="6" max="6" width="21.42578125" style="2" customWidth="1"/>
    <col min="7" max="7" width="23.7109375" style="2" customWidth="1"/>
    <col min="8" max="16384" width="29.28515625" style="2"/>
  </cols>
  <sheetData>
    <row r="1" spans="1:7" x14ac:dyDescent="0.3">
      <c r="A1" s="1" t="s">
        <v>0</v>
      </c>
      <c r="B1" s="49" t="s">
        <v>26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63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19510.05</v>
      </c>
      <c r="C5" s="10">
        <v>202551.04000000001</v>
      </c>
      <c r="D5" s="11">
        <v>502743.82</v>
      </c>
      <c r="E5" s="12">
        <v>464371.44</v>
      </c>
      <c r="F5" s="13">
        <v>180</v>
      </c>
      <c r="G5" s="27">
        <f>D5-E5+C5</f>
        <v>240923.42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96" t="s">
        <v>40</v>
      </c>
      <c r="C8" s="96"/>
      <c r="D8" s="96"/>
      <c r="E8" s="96"/>
      <c r="F8" s="96"/>
      <c r="G8" s="96"/>
    </row>
    <row r="9" spans="1:7" x14ac:dyDescent="0.3">
      <c r="A9" s="1"/>
      <c r="B9" s="97" t="s">
        <v>6</v>
      </c>
      <c r="C9" s="97"/>
      <c r="D9" s="97"/>
      <c r="E9" s="98" t="s">
        <v>7</v>
      </c>
      <c r="F9" s="98"/>
      <c r="G9" s="98"/>
    </row>
    <row r="10" spans="1:7" x14ac:dyDescent="0.3">
      <c r="A10" s="1"/>
      <c r="B10" s="94" t="s">
        <v>65</v>
      </c>
      <c r="C10" s="94"/>
      <c r="D10" s="94"/>
      <c r="E10" s="95">
        <v>570195.59</v>
      </c>
      <c r="F10" s="95"/>
      <c r="G10" s="95"/>
    </row>
    <row r="11" spans="1:7" x14ac:dyDescent="0.3">
      <c r="A11" s="1"/>
      <c r="B11" s="95" t="s">
        <v>66</v>
      </c>
      <c r="C11" s="95"/>
      <c r="D11" s="95"/>
      <c r="E11" s="99">
        <v>13650</v>
      </c>
      <c r="F11" s="99"/>
      <c r="G11" s="99"/>
    </row>
    <row r="12" spans="1:7" x14ac:dyDescent="0.3">
      <c r="A12" s="1"/>
      <c r="B12" s="95" t="s">
        <v>67</v>
      </c>
      <c r="C12" s="95"/>
      <c r="D12" s="95"/>
      <c r="E12" s="99">
        <v>135026.07</v>
      </c>
      <c r="F12" s="99"/>
      <c r="G12" s="99"/>
    </row>
    <row r="13" spans="1:7" x14ac:dyDescent="0.3">
      <c r="A13" s="1"/>
      <c r="B13" s="94" t="s">
        <v>64</v>
      </c>
      <c r="C13" s="94"/>
      <c r="D13" s="94"/>
      <c r="E13" s="95">
        <v>7896</v>
      </c>
      <c r="F13" s="95"/>
      <c r="G13" s="95"/>
    </row>
    <row r="14" spans="1:7" x14ac:dyDescent="0.3">
      <c r="A14" s="1"/>
      <c r="B14" s="100" t="s">
        <v>8</v>
      </c>
      <c r="C14" s="100"/>
      <c r="D14" s="100"/>
      <c r="E14" s="101">
        <f>SUM(E10:E13)</f>
        <v>726767.65999999992</v>
      </c>
      <c r="F14" s="101"/>
      <c r="G14" s="101"/>
    </row>
    <row r="15" spans="1:7" ht="38.25" customHeight="1" thickBot="1" x14ac:dyDescent="0.35">
      <c r="A15" s="1"/>
      <c r="B15" s="102" t="s">
        <v>35</v>
      </c>
      <c r="C15" s="102"/>
      <c r="D15" s="102"/>
      <c r="E15" s="103">
        <f>B5+E5+F5-E14</f>
        <v>-242706.16999999993</v>
      </c>
      <c r="F15" s="103"/>
      <c r="G15" s="103"/>
    </row>
    <row r="16" spans="1:7" x14ac:dyDescent="0.3">
      <c r="A16" s="1"/>
      <c r="B16" s="1"/>
      <c r="C16" s="1"/>
      <c r="D16" s="1"/>
      <c r="E16" s="1"/>
      <c r="F16" s="14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ht="19.5" hidden="1" thickBot="1" x14ac:dyDescent="0.35">
      <c r="A18" s="1"/>
      <c r="B18" s="50" t="s">
        <v>9</v>
      </c>
      <c r="C18" s="51"/>
      <c r="D18" s="51"/>
      <c r="E18" s="51"/>
      <c r="F18" s="51"/>
      <c r="G18" s="52"/>
    </row>
    <row r="19" spans="1:7" ht="57" hidden="1" thickBot="1" x14ac:dyDescent="0.35">
      <c r="A19" s="1"/>
      <c r="B19" s="29" t="s">
        <v>10</v>
      </c>
      <c r="C19" s="29"/>
      <c r="D19" s="73" t="s">
        <v>11</v>
      </c>
      <c r="E19" s="74"/>
      <c r="F19" s="30"/>
      <c r="G19" s="16" t="s">
        <v>12</v>
      </c>
    </row>
    <row r="20" spans="1:7" ht="19.5" hidden="1" thickBot="1" x14ac:dyDescent="0.35">
      <c r="A20" s="1"/>
      <c r="B20" s="31">
        <v>4958.6000000000004</v>
      </c>
      <c r="C20" s="31"/>
      <c r="D20" s="75">
        <f>B20*6.81*12</f>
        <v>405216.79200000002</v>
      </c>
      <c r="E20" s="76"/>
      <c r="F20" s="32"/>
      <c r="G20" s="17"/>
    </row>
    <row r="21" spans="1:7" hidden="1" x14ac:dyDescent="0.3">
      <c r="A21" s="1"/>
      <c r="B21" s="1" t="s">
        <v>0</v>
      </c>
      <c r="C21" s="1"/>
      <c r="D21" s="1"/>
      <c r="E21" s="1"/>
      <c r="F21" s="33"/>
      <c r="G21" s="1"/>
    </row>
    <row r="22" spans="1:7" x14ac:dyDescent="0.3">
      <c r="A22" s="1"/>
      <c r="B22" s="66" t="s">
        <v>22</v>
      </c>
      <c r="C22" s="66"/>
      <c r="D22" s="66"/>
      <c r="E22" s="18"/>
      <c r="F22" s="1"/>
      <c r="G22" s="19"/>
    </row>
    <row r="23" spans="1:7" x14ac:dyDescent="0.3">
      <c r="A23" s="1"/>
      <c r="B23" s="66" t="s">
        <v>23</v>
      </c>
      <c r="C23" s="66"/>
      <c r="D23" s="66"/>
      <c r="E23" s="1"/>
      <c r="F23" s="1"/>
      <c r="G23" s="1" t="s">
        <v>24</v>
      </c>
    </row>
    <row r="25" spans="1:7" x14ac:dyDescent="0.3">
      <c r="E25" s="2" t="s">
        <v>0</v>
      </c>
    </row>
    <row r="28" spans="1:7" x14ac:dyDescent="0.3">
      <c r="E28" s="2" t="s">
        <v>0</v>
      </c>
    </row>
    <row r="29" spans="1:7" x14ac:dyDescent="0.3">
      <c r="G29" s="2" t="s">
        <v>0</v>
      </c>
    </row>
  </sheetData>
  <mergeCells count="22">
    <mergeCell ref="B23:D23"/>
    <mergeCell ref="B15:D15"/>
    <mergeCell ref="E15:G15"/>
    <mergeCell ref="B18:G18"/>
    <mergeCell ref="D19:E19"/>
    <mergeCell ref="D20:E20"/>
    <mergeCell ref="B22:D22"/>
    <mergeCell ref="E11:G11"/>
    <mergeCell ref="B14:D14"/>
    <mergeCell ref="E14:G14"/>
    <mergeCell ref="B11:D11"/>
    <mergeCell ref="B13:D13"/>
    <mergeCell ref="E13:G13"/>
    <mergeCell ref="B12:D12"/>
    <mergeCell ref="E12:G12"/>
    <mergeCell ref="B10:D10"/>
    <mergeCell ref="E10:G10"/>
    <mergeCell ref="B1:G1"/>
    <mergeCell ref="B3:G3"/>
    <mergeCell ref="B8:G8"/>
    <mergeCell ref="B9:D9"/>
    <mergeCell ref="E9:G9"/>
  </mergeCells>
  <phoneticPr fontId="7" type="noConversion"/>
  <pageMargins left="0" right="0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4.42578125" style="2" customWidth="1"/>
    <col min="2" max="2" width="28.42578125" style="2" customWidth="1"/>
    <col min="3" max="3" width="25.7109375" style="2" customWidth="1"/>
    <col min="4" max="4" width="17.85546875" style="2" customWidth="1"/>
    <col min="5" max="5" width="21.85546875" style="2" customWidth="1"/>
    <col min="6" max="6" width="21.42578125" style="2" customWidth="1"/>
    <col min="7" max="7" width="23.7109375" style="2" customWidth="1"/>
    <col min="8" max="16384" width="29.28515625" style="2"/>
  </cols>
  <sheetData>
    <row r="1" spans="1:7" x14ac:dyDescent="0.3">
      <c r="A1" s="1" t="s">
        <v>0</v>
      </c>
      <c r="B1" s="49" t="s">
        <v>27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-199758.05</v>
      </c>
      <c r="C5" s="10">
        <v>83708.62</v>
      </c>
      <c r="D5" s="11">
        <v>607017.30000000005</v>
      </c>
      <c r="E5" s="12">
        <v>591672.80000000005</v>
      </c>
      <c r="F5" s="13">
        <v>18742.86</v>
      </c>
      <c r="G5" s="27">
        <f>D5-E5+C5</f>
        <v>99053.119999999995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56" t="s">
        <v>6</v>
      </c>
      <c r="C9" s="57"/>
      <c r="D9" s="58"/>
      <c r="E9" s="59" t="s">
        <v>7</v>
      </c>
      <c r="F9" s="60"/>
      <c r="G9" s="61"/>
    </row>
    <row r="10" spans="1:7" x14ac:dyDescent="0.3">
      <c r="A10" s="1"/>
      <c r="B10" s="107" t="s">
        <v>68</v>
      </c>
      <c r="C10" s="108"/>
      <c r="D10" s="109"/>
      <c r="E10" s="104">
        <v>32181.88</v>
      </c>
      <c r="F10" s="105"/>
      <c r="G10" s="106"/>
    </row>
    <row r="11" spans="1:7" x14ac:dyDescent="0.3">
      <c r="A11" s="1"/>
      <c r="B11" s="107" t="s">
        <v>69</v>
      </c>
      <c r="C11" s="108"/>
      <c r="D11" s="109"/>
      <c r="E11" s="104">
        <v>571559.52</v>
      </c>
      <c r="F11" s="105"/>
      <c r="G11" s="106"/>
    </row>
    <row r="12" spans="1:7" x14ac:dyDescent="0.3">
      <c r="A12" s="1"/>
      <c r="B12" s="46" t="s">
        <v>8</v>
      </c>
      <c r="C12" s="47"/>
      <c r="D12" s="48"/>
      <c r="E12" s="41">
        <f>E10+E11</f>
        <v>603741.4</v>
      </c>
      <c r="F12" s="41"/>
      <c r="G12" s="41"/>
    </row>
    <row r="13" spans="1:7" ht="38.25" customHeight="1" thickBot="1" x14ac:dyDescent="0.35">
      <c r="A13" s="1"/>
      <c r="B13" s="67" t="s">
        <v>35</v>
      </c>
      <c r="C13" s="68"/>
      <c r="D13" s="69"/>
      <c r="E13" s="70">
        <f>B5+E5+F5-E12</f>
        <v>-193083.78999999998</v>
      </c>
      <c r="F13" s="71"/>
      <c r="G13" s="72"/>
    </row>
    <row r="14" spans="1:7" x14ac:dyDescent="0.3">
      <c r="A14" s="1"/>
      <c r="B14" s="1"/>
      <c r="C14" s="1"/>
      <c r="D14" s="1"/>
      <c r="E14" s="1"/>
      <c r="F14" s="14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ht="19.5" hidden="1" thickBot="1" x14ac:dyDescent="0.35">
      <c r="A16" s="1"/>
      <c r="B16" s="50" t="s">
        <v>9</v>
      </c>
      <c r="C16" s="51"/>
      <c r="D16" s="51"/>
      <c r="E16" s="51"/>
      <c r="F16" s="51"/>
      <c r="G16" s="52"/>
    </row>
    <row r="17" spans="1:7" ht="57" hidden="1" thickBot="1" x14ac:dyDescent="0.35">
      <c r="A17" s="1"/>
      <c r="B17" s="29" t="s">
        <v>10</v>
      </c>
      <c r="C17" s="29"/>
      <c r="D17" s="73" t="s">
        <v>11</v>
      </c>
      <c r="E17" s="74"/>
      <c r="F17" s="30"/>
      <c r="G17" s="16" t="s">
        <v>12</v>
      </c>
    </row>
    <row r="18" spans="1:7" ht="19.5" hidden="1" thickBot="1" x14ac:dyDescent="0.35">
      <c r="A18" s="1"/>
      <c r="B18" s="31">
        <v>4958.6000000000004</v>
      </c>
      <c r="C18" s="31"/>
      <c r="D18" s="75">
        <f>B18*6.81*12</f>
        <v>405216.79200000002</v>
      </c>
      <c r="E18" s="76"/>
      <c r="F18" s="32"/>
      <c r="G18" s="17"/>
    </row>
    <row r="19" spans="1:7" hidden="1" x14ac:dyDescent="0.3">
      <c r="A19" s="1"/>
      <c r="B19" s="1" t="s">
        <v>0</v>
      </c>
      <c r="C19" s="1"/>
      <c r="D19" s="1"/>
      <c r="E19" s="1"/>
      <c r="F19" s="33"/>
      <c r="G19" s="1"/>
    </row>
    <row r="20" spans="1:7" x14ac:dyDescent="0.3">
      <c r="A20" s="1"/>
      <c r="B20" s="66" t="s">
        <v>22</v>
      </c>
      <c r="C20" s="66"/>
      <c r="D20" s="66"/>
      <c r="E20" s="18"/>
      <c r="F20" s="1"/>
      <c r="G20" s="19"/>
    </row>
    <row r="21" spans="1:7" x14ac:dyDescent="0.3">
      <c r="A21" s="1"/>
      <c r="B21" s="66" t="s">
        <v>23</v>
      </c>
      <c r="C21" s="66"/>
      <c r="D21" s="66"/>
      <c r="E21" s="1"/>
      <c r="F21" s="1"/>
      <c r="G21" s="1" t="s">
        <v>24</v>
      </c>
    </row>
    <row r="23" spans="1:7" x14ac:dyDescent="0.3">
      <c r="E23" s="2" t="s">
        <v>0</v>
      </c>
    </row>
    <row r="26" spans="1:7" x14ac:dyDescent="0.3">
      <c r="E26" s="2" t="s">
        <v>0</v>
      </c>
    </row>
    <row r="27" spans="1:7" x14ac:dyDescent="0.3">
      <c r="G27" s="2" t="s">
        <v>0</v>
      </c>
    </row>
  </sheetData>
  <mergeCells count="18">
    <mergeCell ref="B21:D21"/>
    <mergeCell ref="B13:D13"/>
    <mergeCell ref="E13:G13"/>
    <mergeCell ref="B16:G16"/>
    <mergeCell ref="D17:E17"/>
    <mergeCell ref="D18:E18"/>
    <mergeCell ref="B20:D20"/>
    <mergeCell ref="B1:G1"/>
    <mergeCell ref="B3:G3"/>
    <mergeCell ref="B8:G8"/>
    <mergeCell ref="B9:D9"/>
    <mergeCell ref="E9:G9"/>
    <mergeCell ref="B12:D12"/>
    <mergeCell ref="E11:G11"/>
    <mergeCell ref="E12:G12"/>
    <mergeCell ref="E10:G10"/>
    <mergeCell ref="B11:D11"/>
    <mergeCell ref="B10:D10"/>
  </mergeCells>
  <phoneticPr fontId="7" type="noConversion"/>
  <pageMargins left="0" right="0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1.85546875" style="2" customWidth="1"/>
    <col min="2" max="2" width="28.42578125" style="2" customWidth="1"/>
    <col min="3" max="3" width="25.5703125" style="2" customWidth="1"/>
    <col min="4" max="4" width="18.85546875" style="2" customWidth="1"/>
    <col min="5" max="5" width="22.85546875" style="2" customWidth="1"/>
    <col min="6" max="6" width="21.42578125" style="2" customWidth="1"/>
    <col min="7" max="7" width="23.7109375" style="2" customWidth="1"/>
    <col min="8" max="16384" width="29.28515625" style="2"/>
  </cols>
  <sheetData>
    <row r="1" spans="1:7" x14ac:dyDescent="0.3">
      <c r="A1" s="1" t="s">
        <v>0</v>
      </c>
      <c r="B1" s="49" t="s">
        <v>28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255874.52</v>
      </c>
      <c r="C5" s="10">
        <v>93598.88</v>
      </c>
      <c r="D5" s="11">
        <v>636339.06000000006</v>
      </c>
      <c r="E5" s="12">
        <v>636483.25</v>
      </c>
      <c r="F5" s="13">
        <v>6058.1</v>
      </c>
      <c r="G5" s="27">
        <f>D5-E5+C5</f>
        <v>93454.690000000061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97" t="s">
        <v>6</v>
      </c>
      <c r="C9" s="97"/>
      <c r="D9" s="97"/>
      <c r="E9" s="98" t="s">
        <v>7</v>
      </c>
      <c r="F9" s="98"/>
      <c r="G9" s="98"/>
    </row>
    <row r="10" spans="1:7" ht="37.5" customHeight="1" x14ac:dyDescent="0.3">
      <c r="A10" s="1"/>
      <c r="B10" s="94" t="s">
        <v>70</v>
      </c>
      <c r="C10" s="94"/>
      <c r="D10" s="94"/>
      <c r="E10" s="95">
        <v>114513.48</v>
      </c>
      <c r="F10" s="95"/>
      <c r="G10" s="95"/>
    </row>
    <row r="11" spans="1:7" x14ac:dyDescent="0.3">
      <c r="A11" s="1"/>
      <c r="B11" s="94" t="s">
        <v>49</v>
      </c>
      <c r="C11" s="94"/>
      <c r="D11" s="94"/>
      <c r="E11" s="95">
        <v>162750</v>
      </c>
      <c r="F11" s="95"/>
      <c r="G11" s="95"/>
    </row>
    <row r="12" spans="1:7" x14ac:dyDescent="0.3">
      <c r="A12" s="1"/>
      <c r="B12" s="100" t="s">
        <v>8</v>
      </c>
      <c r="C12" s="100"/>
      <c r="D12" s="100"/>
      <c r="E12" s="101">
        <f>SUM(E10:E11)</f>
        <v>277263.48</v>
      </c>
      <c r="F12" s="101"/>
      <c r="G12" s="101"/>
    </row>
    <row r="13" spans="1:7" ht="38.25" customHeight="1" thickBot="1" x14ac:dyDescent="0.35">
      <c r="A13" s="1"/>
      <c r="B13" s="102" t="s">
        <v>35</v>
      </c>
      <c r="C13" s="102"/>
      <c r="D13" s="102"/>
      <c r="E13" s="103">
        <f>B5+E5+F5-E12</f>
        <v>621152.39</v>
      </c>
      <c r="F13" s="103"/>
      <c r="G13" s="103"/>
    </row>
    <row r="14" spans="1:7" x14ac:dyDescent="0.3">
      <c r="A14" s="1"/>
      <c r="B14" s="1"/>
      <c r="C14" s="1"/>
      <c r="D14" s="1"/>
      <c r="E14" s="1"/>
      <c r="F14" s="14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ht="19.5" hidden="1" thickBot="1" x14ac:dyDescent="0.35">
      <c r="A16" s="1"/>
      <c r="B16" s="50" t="s">
        <v>9</v>
      </c>
      <c r="C16" s="51"/>
      <c r="D16" s="51"/>
      <c r="E16" s="51"/>
      <c r="F16" s="51"/>
      <c r="G16" s="52"/>
    </row>
    <row r="17" spans="1:7" ht="57" hidden="1" thickBot="1" x14ac:dyDescent="0.35">
      <c r="A17" s="1"/>
      <c r="B17" s="29" t="s">
        <v>10</v>
      </c>
      <c r="C17" s="29"/>
      <c r="D17" s="73" t="s">
        <v>11</v>
      </c>
      <c r="E17" s="74"/>
      <c r="F17" s="30"/>
      <c r="G17" s="16" t="s">
        <v>12</v>
      </c>
    </row>
    <row r="18" spans="1:7" ht="19.5" hidden="1" thickBot="1" x14ac:dyDescent="0.35">
      <c r="A18" s="1"/>
      <c r="B18" s="31">
        <v>4958.6000000000004</v>
      </c>
      <c r="C18" s="31"/>
      <c r="D18" s="75">
        <f>B18*6.81*12</f>
        <v>405216.79200000002</v>
      </c>
      <c r="E18" s="76"/>
      <c r="F18" s="32"/>
      <c r="G18" s="17"/>
    </row>
    <row r="19" spans="1:7" hidden="1" x14ac:dyDescent="0.3">
      <c r="A19" s="1"/>
      <c r="B19" s="1" t="s">
        <v>0</v>
      </c>
      <c r="C19" s="1"/>
      <c r="D19" s="1"/>
      <c r="E19" s="1"/>
      <c r="F19" s="33"/>
      <c r="G19" s="1"/>
    </row>
    <row r="20" spans="1:7" x14ac:dyDescent="0.3">
      <c r="A20" s="1"/>
      <c r="B20" s="66" t="s">
        <v>22</v>
      </c>
      <c r="C20" s="66"/>
      <c r="D20" s="66"/>
      <c r="E20" s="18"/>
      <c r="F20" s="1"/>
      <c r="G20" s="19"/>
    </row>
    <row r="21" spans="1:7" x14ac:dyDescent="0.3">
      <c r="A21" s="1"/>
      <c r="B21" s="66" t="s">
        <v>23</v>
      </c>
      <c r="C21" s="66"/>
      <c r="D21" s="66"/>
      <c r="E21" s="1"/>
      <c r="F21" s="1"/>
      <c r="G21" s="1" t="s">
        <v>24</v>
      </c>
    </row>
    <row r="23" spans="1:7" x14ac:dyDescent="0.3">
      <c r="E23" s="2" t="s">
        <v>0</v>
      </c>
    </row>
    <row r="26" spans="1:7" x14ac:dyDescent="0.3">
      <c r="E26" s="2" t="s">
        <v>0</v>
      </c>
    </row>
    <row r="27" spans="1:7" x14ac:dyDescent="0.3">
      <c r="G27" s="2" t="s">
        <v>0</v>
      </c>
    </row>
  </sheetData>
  <mergeCells count="18">
    <mergeCell ref="B21:D21"/>
    <mergeCell ref="B13:D13"/>
    <mergeCell ref="E13:G13"/>
    <mergeCell ref="B16:G16"/>
    <mergeCell ref="D17:E17"/>
    <mergeCell ref="D18:E18"/>
    <mergeCell ref="B20:D20"/>
    <mergeCell ref="B10:D10"/>
    <mergeCell ref="E10:G10"/>
    <mergeCell ref="B1:G1"/>
    <mergeCell ref="B3:G3"/>
    <mergeCell ref="B8:G8"/>
    <mergeCell ref="B9:D9"/>
    <mergeCell ref="E9:G9"/>
    <mergeCell ref="B11:D11"/>
    <mergeCell ref="E11:G11"/>
    <mergeCell ref="B12:D12"/>
    <mergeCell ref="E12:G12"/>
  </mergeCells>
  <phoneticPr fontId="7" type="noConversion"/>
  <pageMargins left="0" right="0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4.42578125" style="2" customWidth="1"/>
    <col min="2" max="2" width="28.42578125" style="2" customWidth="1"/>
    <col min="3" max="3" width="25" style="2" customWidth="1"/>
    <col min="4" max="4" width="17.85546875" style="2" customWidth="1"/>
    <col min="5" max="5" width="21.85546875" style="2" customWidth="1"/>
    <col min="6" max="6" width="21.42578125" style="2" customWidth="1"/>
    <col min="7" max="7" width="23.7109375" style="2" customWidth="1"/>
    <col min="8" max="16384" width="29.28515625" style="2"/>
  </cols>
  <sheetData>
    <row r="1" spans="1:7" x14ac:dyDescent="0.3">
      <c r="A1" s="1" t="s">
        <v>0</v>
      </c>
      <c r="B1" s="49" t="s">
        <v>29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63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121380.79</v>
      </c>
      <c r="C5" s="10">
        <v>32307.8</v>
      </c>
      <c r="D5" s="11">
        <v>357969.72</v>
      </c>
      <c r="E5" s="12">
        <v>359064.84</v>
      </c>
      <c r="F5" s="13">
        <v>1938.1</v>
      </c>
      <c r="G5" s="27">
        <f>D5-E5+C5</f>
        <v>31212.679999999946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97" t="s">
        <v>6</v>
      </c>
      <c r="C9" s="97"/>
      <c r="D9" s="97"/>
      <c r="E9" s="98" t="s">
        <v>7</v>
      </c>
      <c r="F9" s="98"/>
      <c r="G9" s="98"/>
    </row>
    <row r="10" spans="1:7" x14ac:dyDescent="0.3">
      <c r="A10" s="1"/>
      <c r="B10" s="94" t="s">
        <v>72</v>
      </c>
      <c r="C10" s="94"/>
      <c r="D10" s="94"/>
      <c r="E10" s="95">
        <v>122154.18</v>
      </c>
      <c r="F10" s="95"/>
      <c r="G10" s="95"/>
    </row>
    <row r="11" spans="1:7" x14ac:dyDescent="0.3">
      <c r="A11" s="1"/>
      <c r="B11" s="94" t="s">
        <v>71</v>
      </c>
      <c r="C11" s="94"/>
      <c r="D11" s="94"/>
      <c r="E11" s="95">
        <v>370306.45</v>
      </c>
      <c r="F11" s="95"/>
      <c r="G11" s="95"/>
    </row>
    <row r="12" spans="1:7" x14ac:dyDescent="0.3">
      <c r="A12" s="1"/>
      <c r="B12" s="94" t="s">
        <v>73</v>
      </c>
      <c r="C12" s="94"/>
      <c r="D12" s="94"/>
      <c r="E12" s="95">
        <v>9912</v>
      </c>
      <c r="F12" s="95"/>
      <c r="G12" s="95"/>
    </row>
    <row r="13" spans="1:7" x14ac:dyDescent="0.3">
      <c r="A13" s="1"/>
      <c r="B13" s="100" t="s">
        <v>8</v>
      </c>
      <c r="C13" s="100"/>
      <c r="D13" s="100"/>
      <c r="E13" s="101">
        <f>E10+E11+E12</f>
        <v>502372.63</v>
      </c>
      <c r="F13" s="101"/>
      <c r="G13" s="101"/>
    </row>
    <row r="14" spans="1:7" ht="38.25" customHeight="1" thickBot="1" x14ac:dyDescent="0.35">
      <c r="A14" s="1"/>
      <c r="B14" s="102" t="s">
        <v>35</v>
      </c>
      <c r="C14" s="102"/>
      <c r="D14" s="102"/>
      <c r="E14" s="103">
        <f>B5+E5+F5-E13</f>
        <v>-19988.900000000023</v>
      </c>
      <c r="F14" s="103"/>
      <c r="G14" s="103"/>
    </row>
    <row r="15" spans="1:7" x14ac:dyDescent="0.3">
      <c r="A15" s="1"/>
      <c r="B15" s="1"/>
      <c r="C15" s="1"/>
      <c r="D15" s="1"/>
      <c r="E15" s="1"/>
      <c r="F15" s="14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ht="19.5" hidden="1" thickBot="1" x14ac:dyDescent="0.35">
      <c r="A17" s="1"/>
      <c r="B17" s="50" t="s">
        <v>9</v>
      </c>
      <c r="C17" s="51"/>
      <c r="D17" s="51"/>
      <c r="E17" s="51"/>
      <c r="F17" s="51"/>
      <c r="G17" s="52"/>
    </row>
    <row r="18" spans="1:7" ht="57" hidden="1" thickBot="1" x14ac:dyDescent="0.35">
      <c r="A18" s="1"/>
      <c r="B18" s="29" t="s">
        <v>10</v>
      </c>
      <c r="C18" s="29"/>
      <c r="D18" s="73" t="s">
        <v>11</v>
      </c>
      <c r="E18" s="74"/>
      <c r="F18" s="30"/>
      <c r="G18" s="16" t="s">
        <v>12</v>
      </c>
    </row>
    <row r="19" spans="1:7" ht="19.5" hidden="1" thickBot="1" x14ac:dyDescent="0.35">
      <c r="A19" s="1"/>
      <c r="B19" s="31">
        <v>4958.6000000000004</v>
      </c>
      <c r="C19" s="31"/>
      <c r="D19" s="75">
        <f>B19*6.81*12</f>
        <v>405216.79200000002</v>
      </c>
      <c r="E19" s="76"/>
      <c r="F19" s="32"/>
      <c r="G19" s="17"/>
    </row>
    <row r="20" spans="1:7" hidden="1" x14ac:dyDescent="0.3">
      <c r="A20" s="1"/>
      <c r="B20" s="1" t="s">
        <v>0</v>
      </c>
      <c r="C20" s="1"/>
      <c r="D20" s="1"/>
      <c r="E20" s="1"/>
      <c r="F20" s="33"/>
      <c r="G20" s="1"/>
    </row>
    <row r="21" spans="1:7" x14ac:dyDescent="0.3">
      <c r="A21" s="1"/>
      <c r="B21" s="66" t="s">
        <v>22</v>
      </c>
      <c r="C21" s="66"/>
      <c r="D21" s="66"/>
      <c r="E21" s="18"/>
      <c r="F21" s="1"/>
      <c r="G21" s="19"/>
    </row>
    <row r="22" spans="1:7" x14ac:dyDescent="0.3">
      <c r="A22" s="1"/>
      <c r="B22" s="66" t="s">
        <v>23</v>
      </c>
      <c r="C22" s="66"/>
      <c r="D22" s="66"/>
      <c r="E22" s="1"/>
      <c r="F22" s="1"/>
      <c r="G22" s="1" t="s">
        <v>24</v>
      </c>
    </row>
    <row r="24" spans="1:7" x14ac:dyDescent="0.3">
      <c r="E24" s="2" t="s">
        <v>0</v>
      </c>
    </row>
    <row r="27" spans="1:7" x14ac:dyDescent="0.3">
      <c r="E27" s="2" t="s">
        <v>0</v>
      </c>
    </row>
    <row r="28" spans="1:7" x14ac:dyDescent="0.3">
      <c r="G28" s="2" t="s">
        <v>0</v>
      </c>
    </row>
  </sheetData>
  <mergeCells count="20">
    <mergeCell ref="B22:D22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0:D10"/>
    <mergeCell ref="E10:G10"/>
    <mergeCell ref="B11:D11"/>
    <mergeCell ref="E11:G11"/>
    <mergeCell ref="B13:D13"/>
    <mergeCell ref="E13:G13"/>
    <mergeCell ref="B12:D12"/>
    <mergeCell ref="E12:G12"/>
  </mergeCells>
  <phoneticPr fontId="7" type="noConversion"/>
  <pageMargins left="0" right="0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4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2.140625" style="2" customWidth="1"/>
    <col min="2" max="2" width="28.42578125" style="2" customWidth="1"/>
    <col min="3" max="3" width="25.140625" style="2" customWidth="1"/>
    <col min="4" max="4" width="20.42578125" style="2" customWidth="1"/>
    <col min="5" max="5" width="23" style="2" customWidth="1"/>
    <col min="6" max="6" width="21.42578125" style="2" customWidth="1"/>
    <col min="7" max="7" width="23.7109375" style="2" customWidth="1"/>
    <col min="8" max="16384" width="29.28515625" style="2"/>
  </cols>
  <sheetData>
    <row r="1" spans="1:7" x14ac:dyDescent="0.3">
      <c r="A1" s="1" t="s">
        <v>0</v>
      </c>
      <c r="B1" s="49" t="s">
        <v>30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-10657.1</v>
      </c>
      <c r="C5" s="10">
        <v>145572.85</v>
      </c>
      <c r="D5" s="11">
        <v>738782.64</v>
      </c>
      <c r="E5" s="12">
        <v>687429.3</v>
      </c>
      <c r="F5" s="13">
        <v>8542.86</v>
      </c>
      <c r="G5" s="27">
        <f>D5-E5+C5</f>
        <v>196926.18999999997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56" t="s">
        <v>6</v>
      </c>
      <c r="C9" s="57"/>
      <c r="D9" s="58"/>
      <c r="E9" s="116" t="s">
        <v>7</v>
      </c>
      <c r="F9" s="60"/>
      <c r="G9" s="61"/>
    </row>
    <row r="10" spans="1:7" ht="39.75" customHeight="1" x14ac:dyDescent="0.3">
      <c r="A10" s="1"/>
      <c r="B10" s="110" t="s">
        <v>75</v>
      </c>
      <c r="C10" s="111"/>
      <c r="D10" s="112"/>
      <c r="E10" s="105">
        <v>202210.75</v>
      </c>
      <c r="F10" s="105"/>
      <c r="G10" s="106"/>
    </row>
    <row r="11" spans="1:7" x14ac:dyDescent="0.3">
      <c r="A11" s="1"/>
      <c r="B11" s="107" t="s">
        <v>42</v>
      </c>
      <c r="C11" s="108"/>
      <c r="D11" s="109"/>
      <c r="E11" s="105">
        <v>35323.01</v>
      </c>
      <c r="F11" s="105"/>
      <c r="G11" s="106"/>
    </row>
    <row r="12" spans="1:7" ht="36.75" customHeight="1" x14ac:dyDescent="0.3">
      <c r="A12" s="1"/>
      <c r="B12" s="113" t="s">
        <v>76</v>
      </c>
      <c r="C12" s="114"/>
      <c r="D12" s="115"/>
      <c r="E12" s="105">
        <v>167182.39000000001</v>
      </c>
      <c r="F12" s="105"/>
      <c r="G12" s="106"/>
    </row>
    <row r="13" spans="1:7" ht="32.25" customHeight="1" x14ac:dyDescent="0.3">
      <c r="A13" s="1"/>
      <c r="B13" s="113" t="s">
        <v>76</v>
      </c>
      <c r="C13" s="114"/>
      <c r="D13" s="115"/>
      <c r="E13" s="44">
        <v>102899.57</v>
      </c>
      <c r="F13" s="40"/>
      <c r="G13" s="65"/>
    </row>
    <row r="14" spans="1:7" ht="32.25" customHeight="1" x14ac:dyDescent="0.3">
      <c r="A14" s="1"/>
      <c r="B14" s="113" t="s">
        <v>77</v>
      </c>
      <c r="C14" s="114"/>
      <c r="D14" s="115"/>
      <c r="E14" s="44">
        <v>43175.79</v>
      </c>
      <c r="F14" s="40"/>
      <c r="G14" s="65"/>
    </row>
    <row r="15" spans="1:7" x14ac:dyDescent="0.3">
      <c r="A15" s="1"/>
      <c r="B15" s="38" t="s">
        <v>78</v>
      </c>
      <c r="C15" s="39"/>
      <c r="D15" s="117"/>
      <c r="E15" s="43">
        <v>34076.75</v>
      </c>
      <c r="F15" s="43"/>
      <c r="G15" s="79"/>
    </row>
    <row r="16" spans="1:7" x14ac:dyDescent="0.3">
      <c r="A16" s="1"/>
      <c r="B16" s="38" t="s">
        <v>79</v>
      </c>
      <c r="C16" s="39"/>
      <c r="D16" s="117"/>
      <c r="E16" s="78">
        <v>110314.77</v>
      </c>
      <c r="F16" s="43"/>
      <c r="G16" s="79"/>
    </row>
    <row r="17" spans="1:7" x14ac:dyDescent="0.3">
      <c r="A17" s="1"/>
      <c r="B17" s="38" t="s">
        <v>74</v>
      </c>
      <c r="C17" s="39"/>
      <c r="D17" s="117"/>
      <c r="E17" s="78">
        <v>21664.65</v>
      </c>
      <c r="F17" s="43"/>
      <c r="G17" s="79"/>
    </row>
    <row r="18" spans="1:7" ht="39" customHeight="1" x14ac:dyDescent="0.3">
      <c r="A18" s="1"/>
      <c r="B18" s="38" t="s">
        <v>80</v>
      </c>
      <c r="C18" s="39"/>
      <c r="D18" s="117"/>
      <c r="E18" s="43">
        <v>35458.5</v>
      </c>
      <c r="F18" s="43"/>
      <c r="G18" s="79"/>
    </row>
    <row r="19" spans="1:7" x14ac:dyDescent="0.3">
      <c r="A19" s="1"/>
      <c r="B19" s="46" t="s">
        <v>8</v>
      </c>
      <c r="C19" s="47"/>
      <c r="D19" s="81"/>
      <c r="E19" s="118">
        <f>SUM(E10:G18)</f>
        <v>752306.18</v>
      </c>
      <c r="F19" s="41"/>
      <c r="G19" s="119"/>
    </row>
    <row r="20" spans="1:7" ht="38.25" customHeight="1" thickBot="1" x14ac:dyDescent="0.35">
      <c r="A20" s="1"/>
      <c r="B20" s="67" t="s">
        <v>35</v>
      </c>
      <c r="C20" s="68"/>
      <c r="D20" s="69"/>
      <c r="E20" s="71">
        <f>B5+E5+F5-E19</f>
        <v>-66991.12</v>
      </c>
      <c r="F20" s="71"/>
      <c r="G20" s="72"/>
    </row>
    <row r="21" spans="1:7" x14ac:dyDescent="0.3">
      <c r="A21" s="1"/>
      <c r="B21" s="1"/>
      <c r="C21" s="1"/>
      <c r="D21" s="1"/>
      <c r="E21" s="1"/>
      <c r="F21" s="14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ht="19.5" hidden="1" thickBot="1" x14ac:dyDescent="0.35">
      <c r="A23" s="1"/>
      <c r="B23" s="50" t="s">
        <v>9</v>
      </c>
      <c r="C23" s="51"/>
      <c r="D23" s="51"/>
      <c r="E23" s="51"/>
      <c r="F23" s="51"/>
      <c r="G23" s="52"/>
    </row>
    <row r="24" spans="1:7" ht="57" hidden="1" thickBot="1" x14ac:dyDescent="0.35">
      <c r="A24" s="1"/>
      <c r="B24" s="29" t="s">
        <v>10</v>
      </c>
      <c r="C24" s="29"/>
      <c r="D24" s="73" t="s">
        <v>11</v>
      </c>
      <c r="E24" s="74"/>
      <c r="F24" s="30"/>
      <c r="G24" s="16" t="s">
        <v>12</v>
      </c>
    </row>
    <row r="25" spans="1:7" ht="19.5" hidden="1" thickBot="1" x14ac:dyDescent="0.35">
      <c r="A25" s="1"/>
      <c r="B25" s="31">
        <v>4958.6000000000004</v>
      </c>
      <c r="C25" s="31"/>
      <c r="D25" s="75">
        <f>B25*6.81*12</f>
        <v>405216.79200000002</v>
      </c>
      <c r="E25" s="76"/>
      <c r="F25" s="32"/>
      <c r="G25" s="17"/>
    </row>
    <row r="26" spans="1:7" hidden="1" x14ac:dyDescent="0.3">
      <c r="A26" s="1"/>
      <c r="B26" s="1" t="s">
        <v>0</v>
      </c>
      <c r="C26" s="1"/>
      <c r="D26" s="1"/>
      <c r="E26" s="1"/>
      <c r="F26" s="33"/>
      <c r="G26" s="1"/>
    </row>
    <row r="27" spans="1:7" x14ac:dyDescent="0.3">
      <c r="A27" s="1"/>
      <c r="B27" s="66" t="s">
        <v>22</v>
      </c>
      <c r="C27" s="66"/>
      <c r="D27" s="66"/>
      <c r="E27" s="18"/>
      <c r="F27" s="1"/>
      <c r="G27" s="19"/>
    </row>
    <row r="28" spans="1:7" x14ac:dyDescent="0.3">
      <c r="A28" s="1"/>
      <c r="B28" s="66" t="s">
        <v>23</v>
      </c>
      <c r="C28" s="66"/>
      <c r="D28" s="66"/>
      <c r="E28" s="1"/>
      <c r="F28" s="1"/>
      <c r="G28" s="1" t="s">
        <v>24</v>
      </c>
    </row>
    <row r="30" spans="1:7" x14ac:dyDescent="0.3">
      <c r="E30" s="2" t="s">
        <v>0</v>
      </c>
    </row>
    <row r="33" spans="5:7" x14ac:dyDescent="0.3">
      <c r="E33" s="2" t="s">
        <v>0</v>
      </c>
    </row>
    <row r="34" spans="5:7" x14ac:dyDescent="0.3">
      <c r="G34" s="2" t="s">
        <v>0</v>
      </c>
    </row>
  </sheetData>
  <mergeCells count="32">
    <mergeCell ref="E17:G17"/>
    <mergeCell ref="B18:D18"/>
    <mergeCell ref="E18:G18"/>
    <mergeCell ref="E19:G19"/>
    <mergeCell ref="B28:D28"/>
    <mergeCell ref="B20:D20"/>
    <mergeCell ref="E20:G20"/>
    <mergeCell ref="B23:G23"/>
    <mergeCell ref="D24:E24"/>
    <mergeCell ref="D25:E25"/>
    <mergeCell ref="B27:D27"/>
    <mergeCell ref="B1:G1"/>
    <mergeCell ref="B3:G3"/>
    <mergeCell ref="B8:G8"/>
    <mergeCell ref="B9:D9"/>
    <mergeCell ref="E9:G9"/>
    <mergeCell ref="E10:G10"/>
    <mergeCell ref="E14:G14"/>
    <mergeCell ref="E13:G13"/>
    <mergeCell ref="B12:D12"/>
    <mergeCell ref="B15:D15"/>
    <mergeCell ref="E15:G15"/>
    <mergeCell ref="B16:D16"/>
    <mergeCell ref="E16:G16"/>
    <mergeCell ref="B19:D19"/>
    <mergeCell ref="B17:D17"/>
    <mergeCell ref="B10:D10"/>
    <mergeCell ref="B11:D11"/>
    <mergeCell ref="B14:D14"/>
    <mergeCell ref="E11:G11"/>
    <mergeCell ref="E12:G12"/>
    <mergeCell ref="B13:D13"/>
  </mergeCells>
  <phoneticPr fontId="7" type="noConversion"/>
  <pageMargins left="0" right="0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zoomScaleNormal="100" workbookViewId="0">
      <selection activeCell="C6" sqref="C6"/>
    </sheetView>
  </sheetViews>
  <sheetFormatPr defaultColWidth="29.28515625" defaultRowHeight="18.75" x14ac:dyDescent="0.3"/>
  <cols>
    <col min="1" max="1" width="4.42578125" style="2" customWidth="1"/>
    <col min="2" max="2" width="28.42578125" style="2" customWidth="1"/>
    <col min="3" max="3" width="25" style="2" customWidth="1"/>
    <col min="4" max="4" width="17.85546875" style="2" customWidth="1"/>
    <col min="5" max="5" width="21.85546875" style="2" customWidth="1"/>
    <col min="6" max="6" width="21.42578125" style="2" customWidth="1"/>
    <col min="7" max="7" width="23.7109375" style="2" customWidth="1"/>
    <col min="8" max="16384" width="29.28515625" style="2"/>
  </cols>
  <sheetData>
    <row r="1" spans="1:7" x14ac:dyDescent="0.3">
      <c r="A1" s="1" t="s">
        <v>0</v>
      </c>
      <c r="B1" s="49" t="s">
        <v>14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558565.05000000005</v>
      </c>
      <c r="C5" s="10">
        <v>104944.94</v>
      </c>
      <c r="D5" s="11">
        <v>627673.86</v>
      </c>
      <c r="E5" s="12">
        <v>620262.88</v>
      </c>
      <c r="F5" s="13">
        <v>12684.16</v>
      </c>
      <c r="G5" s="27">
        <f>D5-E5+C5</f>
        <v>112355.91999999998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56" t="s">
        <v>6</v>
      </c>
      <c r="C9" s="57"/>
      <c r="D9" s="58"/>
      <c r="E9" s="59" t="s">
        <v>7</v>
      </c>
      <c r="F9" s="60"/>
      <c r="G9" s="61"/>
    </row>
    <row r="10" spans="1:7" x14ac:dyDescent="0.3">
      <c r="A10" s="1"/>
      <c r="B10" s="62" t="s">
        <v>32</v>
      </c>
      <c r="C10" s="39"/>
      <c r="D10" s="63"/>
      <c r="E10" s="64">
        <v>784880.99</v>
      </c>
      <c r="F10" s="40"/>
      <c r="G10" s="65"/>
    </row>
    <row r="11" spans="1:7" x14ac:dyDescent="0.3">
      <c r="A11" s="1"/>
      <c r="B11" s="38" t="s">
        <v>41</v>
      </c>
      <c r="C11" s="39"/>
      <c r="D11" s="39"/>
      <c r="E11" s="40">
        <v>152250</v>
      </c>
      <c r="F11" s="40"/>
      <c r="G11" s="40"/>
    </row>
    <row r="12" spans="1:7" x14ac:dyDescent="0.3">
      <c r="A12" s="1"/>
      <c r="B12" s="38" t="s">
        <v>42</v>
      </c>
      <c r="C12" s="39"/>
      <c r="D12" s="39"/>
      <c r="E12" s="42">
        <v>16232.54</v>
      </c>
      <c r="F12" s="43"/>
      <c r="G12" s="44"/>
    </row>
    <row r="13" spans="1:7" x14ac:dyDescent="0.3">
      <c r="A13" s="1"/>
      <c r="B13" s="46" t="s">
        <v>8</v>
      </c>
      <c r="C13" s="47"/>
      <c r="D13" s="48"/>
      <c r="E13" s="41">
        <f>E10+E11+E12</f>
        <v>953363.53</v>
      </c>
      <c r="F13" s="41"/>
      <c r="G13" s="41"/>
    </row>
    <row r="14" spans="1:7" ht="38.25" customHeight="1" thickBot="1" x14ac:dyDescent="0.35">
      <c r="A14" s="1"/>
      <c r="B14" s="67" t="s">
        <v>35</v>
      </c>
      <c r="C14" s="68"/>
      <c r="D14" s="69"/>
      <c r="E14" s="70">
        <f>B5+E5+F5-E13</f>
        <v>238148.56000000006</v>
      </c>
      <c r="F14" s="71"/>
      <c r="G14" s="72"/>
    </row>
    <row r="15" spans="1:7" x14ac:dyDescent="0.3">
      <c r="A15" s="1"/>
      <c r="B15" s="1"/>
      <c r="C15" s="1"/>
      <c r="D15" s="1"/>
      <c r="E15" s="1"/>
      <c r="F15" s="14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ht="19.5" hidden="1" thickBot="1" x14ac:dyDescent="0.35">
      <c r="A17" s="1"/>
      <c r="B17" s="50" t="s">
        <v>9</v>
      </c>
      <c r="C17" s="51"/>
      <c r="D17" s="51"/>
      <c r="E17" s="51"/>
      <c r="F17" s="51"/>
      <c r="G17" s="52"/>
    </row>
    <row r="18" spans="1:7" ht="57" hidden="1" thickBot="1" x14ac:dyDescent="0.35">
      <c r="A18" s="1"/>
      <c r="B18" s="29" t="s">
        <v>10</v>
      </c>
      <c r="C18" s="29"/>
      <c r="D18" s="73" t="s">
        <v>11</v>
      </c>
      <c r="E18" s="74"/>
      <c r="F18" s="30"/>
      <c r="G18" s="16" t="s">
        <v>12</v>
      </c>
    </row>
    <row r="19" spans="1:7" ht="19.5" hidden="1" thickBot="1" x14ac:dyDescent="0.35">
      <c r="A19" s="1"/>
      <c r="B19" s="31">
        <v>4958.6000000000004</v>
      </c>
      <c r="C19" s="31"/>
      <c r="D19" s="75">
        <f>B19*6.81*12</f>
        <v>405216.79200000002</v>
      </c>
      <c r="E19" s="76"/>
      <c r="F19" s="32"/>
      <c r="G19" s="17"/>
    </row>
    <row r="20" spans="1:7" hidden="1" x14ac:dyDescent="0.3">
      <c r="A20" s="1"/>
      <c r="B20" s="1" t="s">
        <v>0</v>
      </c>
      <c r="C20" s="1"/>
      <c r="D20" s="1"/>
      <c r="E20" s="1"/>
      <c r="F20" s="33"/>
      <c r="G20" s="1"/>
    </row>
    <row r="21" spans="1:7" x14ac:dyDescent="0.3">
      <c r="A21" s="1"/>
      <c r="B21" s="66" t="s">
        <v>22</v>
      </c>
      <c r="C21" s="66"/>
      <c r="D21" s="66"/>
      <c r="E21" s="18"/>
      <c r="F21" s="1"/>
      <c r="G21" s="19"/>
    </row>
    <row r="22" spans="1:7" x14ac:dyDescent="0.3">
      <c r="A22" s="1"/>
      <c r="B22" s="66" t="s">
        <v>23</v>
      </c>
      <c r="C22" s="66"/>
      <c r="D22" s="66"/>
      <c r="E22" s="1"/>
      <c r="F22" s="1"/>
      <c r="G22" s="1" t="s">
        <v>24</v>
      </c>
    </row>
    <row r="24" spans="1:7" x14ac:dyDescent="0.3">
      <c r="E24" s="2" t="s">
        <v>0</v>
      </c>
    </row>
    <row r="27" spans="1:7" x14ac:dyDescent="0.3">
      <c r="E27" s="2" t="s">
        <v>0</v>
      </c>
    </row>
    <row r="28" spans="1:7" x14ac:dyDescent="0.3">
      <c r="G28" s="2" t="s">
        <v>0</v>
      </c>
    </row>
  </sheetData>
  <mergeCells count="20">
    <mergeCell ref="B13:D13"/>
    <mergeCell ref="B10:D10"/>
    <mergeCell ref="E10:G10"/>
    <mergeCell ref="B11:D11"/>
    <mergeCell ref="E11:G11"/>
    <mergeCell ref="E13:G13"/>
    <mergeCell ref="B12:D12"/>
    <mergeCell ref="E12:G12"/>
    <mergeCell ref="B1:G1"/>
    <mergeCell ref="B3:G3"/>
    <mergeCell ref="B8:G8"/>
    <mergeCell ref="B9:D9"/>
    <mergeCell ref="E9:G9"/>
    <mergeCell ref="B22:D22"/>
    <mergeCell ref="B14:D14"/>
    <mergeCell ref="E14:G14"/>
    <mergeCell ref="B17:G17"/>
    <mergeCell ref="D18:E18"/>
    <mergeCell ref="D19:E19"/>
    <mergeCell ref="B21:D2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G32"/>
  <sheetViews>
    <sheetView tabSelected="1" zoomScaleNormal="100" workbookViewId="0">
      <selection activeCell="G27" sqref="G27"/>
    </sheetView>
  </sheetViews>
  <sheetFormatPr defaultColWidth="29.28515625" defaultRowHeight="18.75" x14ac:dyDescent="0.3"/>
  <cols>
    <col min="1" max="1" width="3.85546875" style="2" customWidth="1"/>
    <col min="2" max="2" width="27.85546875" style="2" customWidth="1"/>
    <col min="3" max="3" width="25.42578125" style="2" customWidth="1"/>
    <col min="4" max="4" width="16.5703125" style="2" customWidth="1"/>
    <col min="5" max="5" width="22.140625" style="2" customWidth="1"/>
    <col min="6" max="6" width="21.140625" style="2" customWidth="1"/>
    <col min="7" max="7" width="26" style="2" customWidth="1"/>
    <col min="8" max="16384" width="29.28515625" style="2"/>
  </cols>
  <sheetData>
    <row r="1" spans="1:7" x14ac:dyDescent="0.3">
      <c r="A1" s="1" t="s">
        <v>0</v>
      </c>
      <c r="B1" s="49" t="s">
        <v>15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7" t="s">
        <v>2</v>
      </c>
      <c r="E4" s="7" t="s">
        <v>3</v>
      </c>
      <c r="F4" s="7" t="s">
        <v>4</v>
      </c>
      <c r="G4" s="16" t="s">
        <v>5</v>
      </c>
    </row>
    <row r="5" spans="1:7" s="8" customFormat="1" ht="19.5" thickBot="1" x14ac:dyDescent="0.35">
      <c r="A5" s="5"/>
      <c r="B5" s="9">
        <v>599623.42000000004</v>
      </c>
      <c r="C5" s="10">
        <v>73607.539999999994</v>
      </c>
      <c r="D5" s="11">
        <v>625661.28</v>
      </c>
      <c r="E5" s="12">
        <v>608961.17000000004</v>
      </c>
      <c r="F5" s="120">
        <v>32018.1</v>
      </c>
      <c r="G5" s="20">
        <f>D5-E5+C5</f>
        <v>90307.64999999998</v>
      </c>
    </row>
    <row r="6" spans="1:7" x14ac:dyDescent="0.3">
      <c r="A6" s="1"/>
      <c r="B6" s="1"/>
      <c r="C6" s="1"/>
      <c r="D6" s="14"/>
      <c r="E6" s="21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82" t="s">
        <v>6</v>
      </c>
      <c r="C9" s="83"/>
      <c r="D9" s="84"/>
      <c r="E9" s="85" t="s">
        <v>7</v>
      </c>
      <c r="F9" s="86"/>
      <c r="G9" s="87"/>
    </row>
    <row r="10" spans="1:7" x14ac:dyDescent="0.3">
      <c r="A10" s="1"/>
      <c r="B10" s="62" t="s">
        <v>44</v>
      </c>
      <c r="C10" s="39"/>
      <c r="D10" s="77"/>
      <c r="E10" s="64">
        <v>152683.98000000001</v>
      </c>
      <c r="F10" s="40"/>
      <c r="G10" s="65"/>
    </row>
    <row r="11" spans="1:7" x14ac:dyDescent="0.3">
      <c r="A11" s="1"/>
      <c r="B11" s="62" t="s">
        <v>48</v>
      </c>
      <c r="C11" s="39"/>
      <c r="D11" s="77"/>
      <c r="E11" s="78">
        <v>55611.44</v>
      </c>
      <c r="F11" s="43"/>
      <c r="G11" s="79"/>
    </row>
    <row r="12" spans="1:7" ht="32.25" customHeight="1" x14ac:dyDescent="0.3">
      <c r="A12" s="1"/>
      <c r="B12" s="62" t="s">
        <v>45</v>
      </c>
      <c r="C12" s="39"/>
      <c r="D12" s="77"/>
      <c r="E12" s="64">
        <v>147382.24</v>
      </c>
      <c r="F12" s="40"/>
      <c r="G12" s="65"/>
    </row>
    <row r="13" spans="1:7" x14ac:dyDescent="0.3">
      <c r="A13" s="1"/>
      <c r="B13" s="38" t="s">
        <v>46</v>
      </c>
      <c r="C13" s="39"/>
      <c r="D13" s="39"/>
      <c r="E13" s="78">
        <v>114020.14</v>
      </c>
      <c r="F13" s="43"/>
      <c r="G13" s="79"/>
    </row>
    <row r="14" spans="1:7" x14ac:dyDescent="0.3">
      <c r="A14" s="1"/>
      <c r="B14" s="62" t="s">
        <v>47</v>
      </c>
      <c r="C14" s="39"/>
      <c r="D14" s="77"/>
      <c r="E14" s="78">
        <v>46984.42</v>
      </c>
      <c r="F14" s="43"/>
      <c r="G14" s="79"/>
    </row>
    <row r="15" spans="1:7" x14ac:dyDescent="0.3">
      <c r="A15" s="1"/>
      <c r="B15" s="38" t="s">
        <v>49</v>
      </c>
      <c r="C15" s="39"/>
      <c r="D15" s="39"/>
      <c r="E15" s="78">
        <v>162750</v>
      </c>
      <c r="F15" s="43"/>
      <c r="G15" s="79"/>
    </row>
    <row r="16" spans="1:7" x14ac:dyDescent="0.3">
      <c r="A16" s="1"/>
      <c r="B16" s="38" t="s">
        <v>43</v>
      </c>
      <c r="C16" s="39"/>
      <c r="D16" s="39"/>
      <c r="E16" s="78">
        <v>132147.44</v>
      </c>
      <c r="F16" s="43"/>
      <c r="G16" s="79"/>
    </row>
    <row r="17" spans="1:7" x14ac:dyDescent="0.3">
      <c r="A17" s="1"/>
      <c r="B17" s="46" t="s">
        <v>8</v>
      </c>
      <c r="C17" s="47"/>
      <c r="D17" s="48"/>
      <c r="E17" s="46">
        <f>SUM(E10:G16)</f>
        <v>811579.65999999992</v>
      </c>
      <c r="F17" s="80"/>
      <c r="G17" s="81"/>
    </row>
    <row r="18" spans="1:7" ht="39" customHeight="1" thickBot="1" x14ac:dyDescent="0.35">
      <c r="A18" s="1"/>
      <c r="B18" s="67" t="s">
        <v>35</v>
      </c>
      <c r="C18" s="68"/>
      <c r="D18" s="88"/>
      <c r="E18" s="70">
        <f>B5+E5+F5-E17</f>
        <v>429023.03000000026</v>
      </c>
      <c r="F18" s="71"/>
      <c r="G18" s="72"/>
    </row>
    <row r="19" spans="1:7" x14ac:dyDescent="0.3">
      <c r="A19" s="1"/>
      <c r="B19" s="1"/>
      <c r="C19" s="1"/>
      <c r="D19" s="1"/>
      <c r="E19" s="1"/>
      <c r="F19" s="14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ht="19.5" hidden="1" thickBot="1" x14ac:dyDescent="0.35">
      <c r="A21" s="1"/>
      <c r="B21" s="50" t="s">
        <v>9</v>
      </c>
      <c r="C21" s="51"/>
      <c r="D21" s="51"/>
      <c r="E21" s="51"/>
      <c r="F21" s="51"/>
      <c r="G21" s="52"/>
    </row>
    <row r="22" spans="1:7" ht="57" hidden="1" thickBot="1" x14ac:dyDescent="0.35">
      <c r="A22" s="1"/>
      <c r="B22" s="29" t="s">
        <v>10</v>
      </c>
      <c r="C22" s="29"/>
      <c r="D22" s="73" t="s">
        <v>11</v>
      </c>
      <c r="E22" s="74"/>
      <c r="F22" s="30"/>
      <c r="G22" s="16" t="s">
        <v>12</v>
      </c>
    </row>
    <row r="23" spans="1:7" ht="19.5" hidden="1" thickBot="1" x14ac:dyDescent="0.35">
      <c r="A23" s="1"/>
      <c r="B23" s="31">
        <v>4958.3999999999996</v>
      </c>
      <c r="C23" s="31"/>
      <c r="D23" s="75">
        <f>B23*6.81*12</f>
        <v>405200.44799999997</v>
      </c>
      <c r="E23" s="76"/>
      <c r="F23" s="32"/>
      <c r="G23" s="17"/>
    </row>
    <row r="24" spans="1:7" hidden="1" x14ac:dyDescent="0.3">
      <c r="A24" s="1"/>
      <c r="B24" s="1" t="s">
        <v>0</v>
      </c>
      <c r="C24" s="1"/>
      <c r="D24" s="1"/>
      <c r="E24" s="1"/>
      <c r="F24" s="33"/>
      <c r="G24" s="1"/>
    </row>
    <row r="25" spans="1:7" x14ac:dyDescent="0.3">
      <c r="A25" s="1"/>
      <c r="B25" s="66" t="s">
        <v>22</v>
      </c>
      <c r="C25" s="66"/>
      <c r="D25" s="66"/>
      <c r="E25" s="18"/>
      <c r="F25" s="1"/>
      <c r="G25" s="19"/>
    </row>
    <row r="26" spans="1:7" x14ac:dyDescent="0.3">
      <c r="A26" s="1"/>
      <c r="B26" s="66" t="s">
        <v>23</v>
      </c>
      <c r="C26" s="66"/>
      <c r="D26" s="66"/>
      <c r="E26" s="1"/>
      <c r="F26" s="1"/>
      <c r="G26" s="1" t="s">
        <v>24</v>
      </c>
    </row>
    <row r="28" spans="1:7" x14ac:dyDescent="0.3">
      <c r="E28" s="2" t="s">
        <v>0</v>
      </c>
    </row>
    <row r="31" spans="1:7" x14ac:dyDescent="0.3">
      <c r="E31" s="2" t="s">
        <v>0</v>
      </c>
    </row>
    <row r="32" spans="1:7" x14ac:dyDescent="0.3">
      <c r="G32" s="2" t="s">
        <v>0</v>
      </c>
    </row>
  </sheetData>
  <mergeCells count="28">
    <mergeCell ref="B26:D26"/>
    <mergeCell ref="B14:D14"/>
    <mergeCell ref="B18:D18"/>
    <mergeCell ref="B25:D25"/>
    <mergeCell ref="D23:E23"/>
    <mergeCell ref="E12:G12"/>
    <mergeCell ref="B11:D11"/>
    <mergeCell ref="B1:G1"/>
    <mergeCell ref="B3:G3"/>
    <mergeCell ref="B8:G8"/>
    <mergeCell ref="B9:D9"/>
    <mergeCell ref="E9:G9"/>
    <mergeCell ref="D22:E22"/>
    <mergeCell ref="B10:D10"/>
    <mergeCell ref="E10:G10"/>
    <mergeCell ref="B17:D17"/>
    <mergeCell ref="B16:D16"/>
    <mergeCell ref="E16:G16"/>
    <mergeCell ref="B15:D15"/>
    <mergeCell ref="E15:G15"/>
    <mergeCell ref="B13:D13"/>
    <mergeCell ref="E13:G13"/>
    <mergeCell ref="B21:G21"/>
    <mergeCell ref="E17:G17"/>
    <mergeCell ref="E18:G18"/>
    <mergeCell ref="E14:G14"/>
    <mergeCell ref="E11:G11"/>
    <mergeCell ref="B12:D12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zoomScaleNormal="100" workbookViewId="0">
      <selection activeCell="E11" sqref="E11:G11"/>
    </sheetView>
  </sheetViews>
  <sheetFormatPr defaultColWidth="29.28515625" defaultRowHeight="18.75" x14ac:dyDescent="0.3"/>
  <cols>
    <col min="1" max="1" width="1.85546875" style="2" customWidth="1"/>
    <col min="2" max="2" width="28" style="2" customWidth="1"/>
    <col min="3" max="3" width="25.140625" style="2" customWidth="1"/>
    <col min="4" max="4" width="16" style="2" customWidth="1"/>
    <col min="5" max="5" width="22.42578125" style="2" customWidth="1"/>
    <col min="6" max="6" width="21.85546875" style="2" customWidth="1"/>
    <col min="7" max="7" width="24.7109375" style="2" customWidth="1"/>
    <col min="8" max="16384" width="29.28515625" style="2"/>
  </cols>
  <sheetData>
    <row r="1" spans="1:7" x14ac:dyDescent="0.3">
      <c r="A1" s="1" t="s">
        <v>0</v>
      </c>
      <c r="B1" s="49" t="s">
        <v>16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126514.6</v>
      </c>
      <c r="C5" s="10">
        <v>66675.600000000006</v>
      </c>
      <c r="D5" s="11">
        <v>517184.7</v>
      </c>
      <c r="E5" s="12">
        <v>531380.99</v>
      </c>
      <c r="F5" s="13">
        <v>12262.86</v>
      </c>
      <c r="G5" s="27">
        <f>D5-E5+C5</f>
        <v>52479.310000000027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56" t="s">
        <v>6</v>
      </c>
      <c r="C9" s="57"/>
      <c r="D9" s="58"/>
      <c r="E9" s="59" t="s">
        <v>7</v>
      </c>
      <c r="F9" s="60"/>
      <c r="G9" s="61"/>
    </row>
    <row r="10" spans="1:7" x14ac:dyDescent="0.3">
      <c r="A10" s="1"/>
      <c r="B10" s="62" t="s">
        <v>50</v>
      </c>
      <c r="C10" s="39"/>
      <c r="D10" s="63"/>
      <c r="E10" s="64">
        <v>598178.79</v>
      </c>
      <c r="F10" s="40"/>
      <c r="G10" s="65"/>
    </row>
    <row r="11" spans="1:7" x14ac:dyDescent="0.3">
      <c r="A11" s="1"/>
      <c r="B11" s="38"/>
      <c r="C11" s="39"/>
      <c r="D11" s="39"/>
      <c r="E11" s="40"/>
      <c r="F11" s="40"/>
      <c r="G11" s="40"/>
    </row>
    <row r="12" spans="1:7" x14ac:dyDescent="0.3">
      <c r="A12" s="1"/>
      <c r="B12" s="38"/>
      <c r="C12" s="39"/>
      <c r="D12" s="39"/>
      <c r="E12" s="42"/>
      <c r="F12" s="43"/>
      <c r="G12" s="44"/>
    </row>
    <row r="13" spans="1:7" x14ac:dyDescent="0.3">
      <c r="A13" s="1"/>
      <c r="B13" s="46" t="s">
        <v>8</v>
      </c>
      <c r="C13" s="47"/>
      <c r="D13" s="48"/>
      <c r="E13" s="41">
        <f>E10+E11+E12</f>
        <v>598178.79</v>
      </c>
      <c r="F13" s="41"/>
      <c r="G13" s="41"/>
    </row>
    <row r="14" spans="1:7" ht="36" customHeight="1" thickBot="1" x14ac:dyDescent="0.35">
      <c r="A14" s="1"/>
      <c r="B14" s="67" t="s">
        <v>35</v>
      </c>
      <c r="C14" s="68"/>
      <c r="D14" s="69"/>
      <c r="E14" s="70">
        <f>B5+E5+F5-E13</f>
        <v>71979.659999999916</v>
      </c>
      <c r="F14" s="71"/>
      <c r="G14" s="72"/>
    </row>
    <row r="15" spans="1:7" x14ac:dyDescent="0.3">
      <c r="A15" s="1"/>
      <c r="B15" s="1"/>
      <c r="C15" s="1"/>
      <c r="D15" s="1"/>
      <c r="E15" s="1"/>
      <c r="F15" s="14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ht="19.5" hidden="1" thickBot="1" x14ac:dyDescent="0.35">
      <c r="A17" s="1"/>
      <c r="B17" s="50" t="s">
        <v>9</v>
      </c>
      <c r="C17" s="51"/>
      <c r="D17" s="51"/>
      <c r="E17" s="51"/>
      <c r="F17" s="51"/>
      <c r="G17" s="52"/>
    </row>
    <row r="18" spans="1:7" ht="57" hidden="1" thickBot="1" x14ac:dyDescent="0.35">
      <c r="A18" s="1"/>
      <c r="B18" s="29" t="s">
        <v>10</v>
      </c>
      <c r="C18" s="29"/>
      <c r="D18" s="73" t="s">
        <v>11</v>
      </c>
      <c r="E18" s="74"/>
      <c r="F18" s="30"/>
      <c r="G18" s="16" t="s">
        <v>12</v>
      </c>
    </row>
    <row r="19" spans="1:7" ht="19.5" hidden="1" thickBot="1" x14ac:dyDescent="0.35">
      <c r="A19" s="1"/>
      <c r="B19" s="31">
        <v>4048.7</v>
      </c>
      <c r="C19" s="31"/>
      <c r="D19" s="75">
        <f>B19*6.81*12</f>
        <v>330859.76399999997</v>
      </c>
      <c r="E19" s="76"/>
      <c r="F19" s="32"/>
      <c r="G19" s="17"/>
    </row>
    <row r="20" spans="1:7" hidden="1" x14ac:dyDescent="0.3">
      <c r="A20" s="1"/>
      <c r="B20" s="1" t="s">
        <v>0</v>
      </c>
      <c r="C20" s="1"/>
      <c r="D20" s="1"/>
      <c r="E20" s="1"/>
      <c r="F20" s="33"/>
      <c r="G20" s="1"/>
    </row>
    <row r="21" spans="1:7" x14ac:dyDescent="0.3">
      <c r="A21" s="1"/>
      <c r="B21" s="66" t="s">
        <v>22</v>
      </c>
      <c r="C21" s="66"/>
      <c r="D21" s="66"/>
      <c r="E21" s="18"/>
      <c r="F21" s="1"/>
      <c r="G21" s="19"/>
    </row>
    <row r="22" spans="1:7" x14ac:dyDescent="0.3">
      <c r="A22" s="1"/>
      <c r="B22" s="66" t="s">
        <v>23</v>
      </c>
      <c r="C22" s="66"/>
      <c r="D22" s="66"/>
      <c r="E22" s="1"/>
      <c r="F22" s="1"/>
      <c r="G22" s="1" t="s">
        <v>24</v>
      </c>
    </row>
    <row r="24" spans="1:7" x14ac:dyDescent="0.3">
      <c r="E24" s="2" t="s">
        <v>0</v>
      </c>
    </row>
    <row r="27" spans="1:7" x14ac:dyDescent="0.3">
      <c r="E27" s="2" t="s">
        <v>0</v>
      </c>
    </row>
    <row r="28" spans="1:7" x14ac:dyDescent="0.3">
      <c r="G28" s="2" t="s">
        <v>0</v>
      </c>
    </row>
  </sheetData>
  <mergeCells count="20">
    <mergeCell ref="B22:D22"/>
    <mergeCell ref="B13:D13"/>
    <mergeCell ref="E13:G13"/>
    <mergeCell ref="B14:D14"/>
    <mergeCell ref="E14:G14"/>
    <mergeCell ref="B17:G17"/>
    <mergeCell ref="D18:E18"/>
    <mergeCell ref="D19:E19"/>
    <mergeCell ref="B21:D21"/>
    <mergeCell ref="B1:G1"/>
    <mergeCell ref="B3:G3"/>
    <mergeCell ref="B8:G8"/>
    <mergeCell ref="B9:D9"/>
    <mergeCell ref="E9:G9"/>
    <mergeCell ref="B10:D10"/>
    <mergeCell ref="E10:G10"/>
    <mergeCell ref="B11:D11"/>
    <mergeCell ref="E11:G11"/>
    <mergeCell ref="B12:D12"/>
    <mergeCell ref="E12:G12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zoomScaleNormal="100" workbookViewId="0">
      <selection activeCell="E14" sqref="E14:G14"/>
    </sheetView>
  </sheetViews>
  <sheetFormatPr defaultColWidth="29.28515625" defaultRowHeight="18.75" x14ac:dyDescent="0.3"/>
  <cols>
    <col min="1" max="1" width="4.7109375" style="2" customWidth="1"/>
    <col min="2" max="2" width="28.140625" style="2" customWidth="1"/>
    <col min="3" max="3" width="26.7109375" style="2" customWidth="1"/>
    <col min="4" max="4" width="14.85546875" style="2" customWidth="1"/>
    <col min="5" max="5" width="21.85546875" style="2" customWidth="1"/>
    <col min="6" max="6" width="20.5703125" style="2" customWidth="1"/>
    <col min="7" max="7" width="24.42578125" style="2" customWidth="1"/>
    <col min="8" max="16384" width="29.28515625" style="2"/>
  </cols>
  <sheetData>
    <row r="1" spans="1:8" x14ac:dyDescent="0.3">
      <c r="A1" s="1" t="s">
        <v>0</v>
      </c>
      <c r="B1" s="49" t="s">
        <v>17</v>
      </c>
      <c r="C1" s="49"/>
      <c r="D1" s="49"/>
      <c r="E1" s="49"/>
      <c r="F1" s="49"/>
      <c r="G1" s="49"/>
    </row>
    <row r="2" spans="1:8" ht="19.5" thickBot="1" x14ac:dyDescent="0.35">
      <c r="A2" s="1"/>
      <c r="B2" s="3"/>
      <c r="C2" s="3"/>
      <c r="D2" s="3"/>
      <c r="E2" s="3"/>
      <c r="F2" s="3"/>
      <c r="G2" s="3"/>
    </row>
    <row r="3" spans="1:8" ht="19.5" thickBot="1" x14ac:dyDescent="0.35">
      <c r="A3" s="4"/>
      <c r="B3" s="50" t="s">
        <v>51</v>
      </c>
      <c r="C3" s="51"/>
      <c r="D3" s="51"/>
      <c r="E3" s="51"/>
      <c r="F3" s="51"/>
      <c r="G3" s="52"/>
    </row>
    <row r="4" spans="1:8" s="8" customFormat="1" ht="57" thickBot="1" x14ac:dyDescent="0.3">
      <c r="A4" s="5"/>
      <c r="B4" s="6" t="s">
        <v>1</v>
      </c>
      <c r="C4" s="6" t="s">
        <v>25</v>
      </c>
      <c r="D4" s="7" t="s">
        <v>2</v>
      </c>
      <c r="E4" s="7" t="s">
        <v>3</v>
      </c>
      <c r="F4" s="7" t="s">
        <v>4</v>
      </c>
      <c r="G4" s="16" t="s">
        <v>5</v>
      </c>
    </row>
    <row r="5" spans="1:8" s="8" customFormat="1" ht="19.5" thickBot="1" x14ac:dyDescent="0.35">
      <c r="A5" s="5"/>
      <c r="B5" s="9">
        <v>139035.65</v>
      </c>
      <c r="C5" s="10">
        <v>126487.07</v>
      </c>
      <c r="D5" s="11">
        <v>732547.32</v>
      </c>
      <c r="E5" s="12">
        <v>727387.86</v>
      </c>
      <c r="F5" s="13">
        <v>18562.86</v>
      </c>
      <c r="G5" s="20">
        <f>D5-E5+C5</f>
        <v>131646.52999999997</v>
      </c>
    </row>
    <row r="6" spans="1:8" x14ac:dyDescent="0.3">
      <c r="A6" s="1"/>
      <c r="B6" s="1"/>
      <c r="C6" s="1"/>
      <c r="D6" s="14"/>
      <c r="E6" s="21"/>
      <c r="F6" s="15"/>
      <c r="G6" s="14"/>
    </row>
    <row r="7" spans="1:8" ht="19.5" thickBot="1" x14ac:dyDescent="0.35">
      <c r="A7" s="1"/>
      <c r="B7" s="1"/>
      <c r="C7" s="1"/>
      <c r="D7" s="1"/>
      <c r="E7" s="1"/>
      <c r="F7" s="1"/>
      <c r="G7" s="1"/>
    </row>
    <row r="8" spans="1:8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8" x14ac:dyDescent="0.3">
      <c r="A9" s="1"/>
      <c r="B9" s="82" t="s">
        <v>6</v>
      </c>
      <c r="C9" s="83"/>
      <c r="D9" s="89"/>
      <c r="E9" s="85" t="s">
        <v>7</v>
      </c>
      <c r="F9" s="86"/>
      <c r="G9" s="87"/>
    </row>
    <row r="10" spans="1:8" x14ac:dyDescent="0.3">
      <c r="A10" s="1"/>
      <c r="B10" s="62" t="s">
        <v>52</v>
      </c>
      <c r="C10" s="39"/>
      <c r="D10" s="63"/>
      <c r="E10" s="64">
        <v>620171.13</v>
      </c>
      <c r="F10" s="40"/>
      <c r="G10" s="65"/>
      <c r="H10" s="34"/>
    </row>
    <row r="11" spans="1:8" x14ac:dyDescent="0.3">
      <c r="A11" s="1"/>
      <c r="B11" s="38" t="s">
        <v>53</v>
      </c>
      <c r="C11" s="39"/>
      <c r="D11" s="45"/>
      <c r="E11" s="40">
        <v>21672</v>
      </c>
      <c r="F11" s="40"/>
      <c r="G11" s="40"/>
    </row>
    <row r="12" spans="1:8" x14ac:dyDescent="0.3">
      <c r="A12" s="1"/>
      <c r="B12" s="38" t="s">
        <v>54</v>
      </c>
      <c r="C12" s="39"/>
      <c r="D12" s="45"/>
      <c r="E12" s="42">
        <v>102204.88</v>
      </c>
      <c r="F12" s="43"/>
      <c r="G12" s="44"/>
    </row>
    <row r="13" spans="1:8" x14ac:dyDescent="0.3">
      <c r="A13" s="1"/>
      <c r="B13" s="38" t="s">
        <v>55</v>
      </c>
      <c r="C13" s="39"/>
      <c r="D13" s="45"/>
      <c r="E13" s="42">
        <v>299336</v>
      </c>
      <c r="F13" s="43"/>
      <c r="G13" s="44"/>
    </row>
    <row r="14" spans="1:8" x14ac:dyDescent="0.3">
      <c r="A14" s="1"/>
      <c r="B14" s="46" t="s">
        <v>8</v>
      </c>
      <c r="C14" s="47"/>
      <c r="D14" s="48"/>
      <c r="E14" s="80">
        <f>E10+E11+E12+E13</f>
        <v>1043384.01</v>
      </c>
      <c r="F14" s="80"/>
      <c r="G14" s="80"/>
    </row>
    <row r="15" spans="1:8" ht="38.25" customHeight="1" thickBot="1" x14ac:dyDescent="0.35">
      <c r="A15" s="1"/>
      <c r="B15" s="67" t="s">
        <v>35</v>
      </c>
      <c r="C15" s="68"/>
      <c r="D15" s="69"/>
      <c r="E15" s="70">
        <f>B5+E5+F5-E14</f>
        <v>-158397.64000000001</v>
      </c>
      <c r="F15" s="71"/>
      <c r="G15" s="72"/>
      <c r="H15" s="34"/>
    </row>
    <row r="16" spans="1:8" x14ac:dyDescent="0.3">
      <c r="A16" s="1"/>
      <c r="B16" s="1"/>
      <c r="C16" s="1"/>
      <c r="D16" s="1"/>
      <c r="E16" s="1"/>
      <c r="F16" s="14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ht="19.5" hidden="1" thickBot="1" x14ac:dyDescent="0.35">
      <c r="A18" s="1"/>
      <c r="B18" s="50" t="s">
        <v>9</v>
      </c>
      <c r="C18" s="51"/>
      <c r="D18" s="51"/>
      <c r="E18" s="51"/>
      <c r="F18" s="51"/>
      <c r="G18" s="52"/>
    </row>
    <row r="19" spans="1:7" ht="57" hidden="1" thickBot="1" x14ac:dyDescent="0.35">
      <c r="A19" s="1"/>
      <c r="B19" s="29" t="s">
        <v>10</v>
      </c>
      <c r="C19" s="29"/>
      <c r="D19" s="73" t="s">
        <v>11</v>
      </c>
      <c r="E19" s="74"/>
      <c r="F19" s="30"/>
      <c r="G19" s="16" t="s">
        <v>12</v>
      </c>
    </row>
    <row r="20" spans="1:7" ht="19.5" hidden="1" thickBot="1" x14ac:dyDescent="0.35">
      <c r="A20" s="1"/>
      <c r="B20" s="31">
        <v>5796.8</v>
      </c>
      <c r="C20" s="31"/>
      <c r="D20" s="75">
        <f>B20*6.81*12</f>
        <v>473714.49599999998</v>
      </c>
      <c r="E20" s="76"/>
      <c r="F20" s="32"/>
      <c r="G20" s="17"/>
    </row>
    <row r="21" spans="1:7" hidden="1" x14ac:dyDescent="0.3">
      <c r="A21" s="1"/>
      <c r="B21" s="1" t="s">
        <v>0</v>
      </c>
      <c r="C21" s="1"/>
      <c r="D21" s="1"/>
      <c r="E21" s="1"/>
      <c r="F21" s="33"/>
      <c r="G21" s="1"/>
    </row>
    <row r="22" spans="1:7" x14ac:dyDescent="0.3">
      <c r="A22" s="1"/>
      <c r="B22" s="66" t="s">
        <v>22</v>
      </c>
      <c r="C22" s="66"/>
      <c r="D22" s="66"/>
      <c r="E22" s="18"/>
      <c r="F22" s="1"/>
      <c r="G22" s="19"/>
    </row>
    <row r="23" spans="1:7" x14ac:dyDescent="0.3">
      <c r="A23" s="1"/>
      <c r="B23" s="66" t="s">
        <v>23</v>
      </c>
      <c r="C23" s="66"/>
      <c r="D23" s="66"/>
      <c r="E23" s="1"/>
      <c r="F23" s="1"/>
      <c r="G23" s="1" t="s">
        <v>24</v>
      </c>
    </row>
    <row r="25" spans="1:7" x14ac:dyDescent="0.3">
      <c r="E25" s="2" t="s">
        <v>0</v>
      </c>
    </row>
    <row r="28" spans="1:7" x14ac:dyDescent="0.3">
      <c r="E28" s="2" t="s">
        <v>0</v>
      </c>
    </row>
    <row r="29" spans="1:7" x14ac:dyDescent="0.3">
      <c r="G29" s="2" t="s">
        <v>0</v>
      </c>
    </row>
  </sheetData>
  <mergeCells count="22">
    <mergeCell ref="E14:G14"/>
    <mergeCell ref="B12:D12"/>
    <mergeCell ref="E12:G12"/>
    <mergeCell ref="B11:D11"/>
    <mergeCell ref="E11:G11"/>
    <mergeCell ref="B13:D13"/>
    <mergeCell ref="E13:G13"/>
    <mergeCell ref="B14:D14"/>
    <mergeCell ref="B10:D10"/>
    <mergeCell ref="E10:G10"/>
    <mergeCell ref="B1:G1"/>
    <mergeCell ref="B3:G3"/>
    <mergeCell ref="B8:G8"/>
    <mergeCell ref="B9:D9"/>
    <mergeCell ref="E9:G9"/>
    <mergeCell ref="B23:D23"/>
    <mergeCell ref="B15:D15"/>
    <mergeCell ref="E15:G15"/>
    <mergeCell ref="B18:G18"/>
    <mergeCell ref="D19:E19"/>
    <mergeCell ref="D20:E20"/>
    <mergeCell ref="B22:D22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H15" sqref="H15"/>
    </sheetView>
  </sheetViews>
  <sheetFormatPr defaultColWidth="29.28515625" defaultRowHeight="18.75" x14ac:dyDescent="0.3"/>
  <cols>
    <col min="1" max="1" width="2.28515625" style="2" customWidth="1"/>
    <col min="2" max="2" width="28.7109375" style="2" customWidth="1"/>
    <col min="3" max="3" width="24.7109375" style="2" customWidth="1"/>
    <col min="4" max="4" width="16.28515625" style="2" customWidth="1"/>
    <col min="5" max="6" width="22" style="2" customWidth="1"/>
    <col min="7" max="7" width="23.85546875" style="2" customWidth="1"/>
    <col min="8" max="16384" width="29.28515625" style="2"/>
  </cols>
  <sheetData>
    <row r="1" spans="1:7" x14ac:dyDescent="0.3">
      <c r="A1" s="1" t="s">
        <v>0</v>
      </c>
      <c r="B1" s="49" t="s">
        <v>18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7" t="s">
        <v>2</v>
      </c>
      <c r="E4" s="7" t="s">
        <v>3</v>
      </c>
      <c r="F4" s="7" t="s">
        <v>4</v>
      </c>
      <c r="G4" s="16" t="s">
        <v>5</v>
      </c>
    </row>
    <row r="5" spans="1:7" s="8" customFormat="1" ht="19.5" thickBot="1" x14ac:dyDescent="0.35">
      <c r="A5" s="5"/>
      <c r="B5" s="9">
        <v>-200419.64</v>
      </c>
      <c r="C5" s="10">
        <v>75277.03</v>
      </c>
      <c r="D5" s="11">
        <v>734494.02</v>
      </c>
      <c r="E5" s="12">
        <v>735864.86</v>
      </c>
      <c r="F5" s="13">
        <v>16824.759999999998</v>
      </c>
      <c r="G5" s="20">
        <f>D5-E5+C5</f>
        <v>73906.190000000031</v>
      </c>
    </row>
    <row r="6" spans="1:7" x14ac:dyDescent="0.3">
      <c r="A6" s="1"/>
      <c r="B6" s="1"/>
      <c r="C6" s="1"/>
      <c r="D6" s="14"/>
      <c r="E6" s="21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82" t="s">
        <v>6</v>
      </c>
      <c r="C9" s="83"/>
      <c r="D9" s="89"/>
      <c r="E9" s="85" t="s">
        <v>7</v>
      </c>
      <c r="F9" s="86"/>
      <c r="G9" s="87"/>
    </row>
    <row r="10" spans="1:7" ht="39" customHeight="1" x14ac:dyDescent="0.3">
      <c r="A10" s="1"/>
      <c r="B10" s="62" t="s">
        <v>56</v>
      </c>
      <c r="C10" s="39"/>
      <c r="D10" s="63"/>
      <c r="E10" s="64">
        <v>307603.75</v>
      </c>
      <c r="F10" s="40"/>
      <c r="G10" s="65"/>
    </row>
    <row r="11" spans="1:7" ht="32.25" customHeight="1" x14ac:dyDescent="0.3">
      <c r="A11" s="1"/>
      <c r="B11" s="62" t="s">
        <v>57</v>
      </c>
      <c r="C11" s="39"/>
      <c r="D11" s="63"/>
      <c r="E11" s="40">
        <v>233766.92</v>
      </c>
      <c r="F11" s="40"/>
      <c r="G11" s="40"/>
    </row>
    <row r="12" spans="1:7" x14ac:dyDescent="0.3">
      <c r="A12" s="1"/>
      <c r="B12" s="46" t="s">
        <v>8</v>
      </c>
      <c r="C12" s="47"/>
      <c r="D12" s="48"/>
      <c r="E12" s="80">
        <f>E10+E11</f>
        <v>541370.67000000004</v>
      </c>
      <c r="F12" s="80"/>
      <c r="G12" s="80"/>
    </row>
    <row r="13" spans="1:7" ht="39" customHeight="1" thickBot="1" x14ac:dyDescent="0.35">
      <c r="A13" s="1"/>
      <c r="B13" s="67" t="s">
        <v>35</v>
      </c>
      <c r="C13" s="68"/>
      <c r="D13" s="69"/>
      <c r="E13" s="70">
        <f>B5+E5+F5-E12</f>
        <v>10899.309999999939</v>
      </c>
      <c r="F13" s="71"/>
      <c r="G13" s="72"/>
    </row>
    <row r="14" spans="1:7" x14ac:dyDescent="0.3">
      <c r="A14" s="1"/>
      <c r="B14" s="1"/>
      <c r="C14" s="1"/>
      <c r="D14" s="1"/>
      <c r="E14" s="1"/>
      <c r="F14" s="14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ht="19.5" hidden="1" thickBot="1" x14ac:dyDescent="0.35">
      <c r="A16" s="1"/>
      <c r="B16" s="50" t="s">
        <v>9</v>
      </c>
      <c r="C16" s="51"/>
      <c r="D16" s="51"/>
      <c r="E16" s="51"/>
      <c r="F16" s="51"/>
      <c r="G16" s="52"/>
    </row>
    <row r="17" spans="1:7" ht="57" hidden="1" thickBot="1" x14ac:dyDescent="0.35">
      <c r="A17" s="1"/>
      <c r="B17" s="6" t="s">
        <v>10</v>
      </c>
      <c r="C17" s="6"/>
      <c r="D17" s="90" t="s">
        <v>11</v>
      </c>
      <c r="E17" s="91"/>
      <c r="F17" s="22"/>
      <c r="G17" s="16" t="s">
        <v>12</v>
      </c>
    </row>
    <row r="18" spans="1:7" ht="19.5" hidden="1" thickBot="1" x14ac:dyDescent="0.35">
      <c r="A18" s="1"/>
      <c r="B18" s="23">
        <v>5770.7</v>
      </c>
      <c r="C18" s="23"/>
      <c r="D18" s="92">
        <f>B18*6.81*12</f>
        <v>471581.60399999993</v>
      </c>
      <c r="E18" s="93"/>
      <c r="F18" s="12"/>
      <c r="G18" s="17"/>
    </row>
    <row r="19" spans="1:7" hidden="1" x14ac:dyDescent="0.3">
      <c r="A19" s="1"/>
      <c r="B19" s="1" t="s">
        <v>0</v>
      </c>
      <c r="C19" s="1"/>
      <c r="D19" s="1"/>
      <c r="E19" s="1"/>
      <c r="F19" s="24"/>
      <c r="G19" s="1"/>
    </row>
    <row r="20" spans="1:7" x14ac:dyDescent="0.3">
      <c r="A20" s="1"/>
      <c r="B20" s="66" t="s">
        <v>22</v>
      </c>
      <c r="C20" s="66"/>
      <c r="D20" s="66"/>
      <c r="E20" s="18"/>
      <c r="F20" s="1"/>
      <c r="G20" s="19"/>
    </row>
    <row r="21" spans="1:7" x14ac:dyDescent="0.3">
      <c r="A21" s="1"/>
      <c r="B21" s="66" t="s">
        <v>23</v>
      </c>
      <c r="C21" s="66"/>
      <c r="D21" s="66"/>
      <c r="E21" s="1"/>
      <c r="F21" s="1"/>
      <c r="G21" s="1" t="s">
        <v>24</v>
      </c>
    </row>
    <row r="23" spans="1:7" x14ac:dyDescent="0.3">
      <c r="E23" s="2" t="s">
        <v>0</v>
      </c>
    </row>
    <row r="26" spans="1:7" x14ac:dyDescent="0.3">
      <c r="E26" s="2" t="s">
        <v>0</v>
      </c>
    </row>
    <row r="27" spans="1:7" x14ac:dyDescent="0.3">
      <c r="D27" s="2" t="s">
        <v>31</v>
      </c>
      <c r="G27" s="2" t="s">
        <v>0</v>
      </c>
    </row>
  </sheetData>
  <mergeCells count="18">
    <mergeCell ref="B10:D10"/>
    <mergeCell ref="E10:G10"/>
    <mergeCell ref="B1:G1"/>
    <mergeCell ref="B3:G3"/>
    <mergeCell ref="B8:G8"/>
    <mergeCell ref="B9:D9"/>
    <mergeCell ref="E9:G9"/>
    <mergeCell ref="B21:D21"/>
    <mergeCell ref="B13:D13"/>
    <mergeCell ref="E13:G13"/>
    <mergeCell ref="B16:G16"/>
    <mergeCell ref="D17:E17"/>
    <mergeCell ref="D18:E18"/>
    <mergeCell ref="B20:D20"/>
    <mergeCell ref="B11:D11"/>
    <mergeCell ref="B12:D12"/>
    <mergeCell ref="E12:G12"/>
    <mergeCell ref="E11:G1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zoomScaleNormal="100" workbookViewId="0">
      <selection activeCell="E6" sqref="E6"/>
    </sheetView>
  </sheetViews>
  <sheetFormatPr defaultColWidth="29.28515625" defaultRowHeight="18.75" x14ac:dyDescent="0.3"/>
  <cols>
    <col min="1" max="1" width="2.28515625" style="2" customWidth="1"/>
    <col min="2" max="2" width="28.28515625" style="2" customWidth="1"/>
    <col min="3" max="3" width="25.140625" style="2" customWidth="1"/>
    <col min="4" max="4" width="17.5703125" style="2" customWidth="1"/>
    <col min="5" max="5" width="22.28515625" style="2" customWidth="1"/>
    <col min="6" max="6" width="24" style="2" customWidth="1"/>
    <col min="7" max="7" width="24.140625" style="2" customWidth="1"/>
    <col min="8" max="16384" width="29.28515625" style="2"/>
  </cols>
  <sheetData>
    <row r="1" spans="1:7" x14ac:dyDescent="0.3">
      <c r="A1" s="1" t="s">
        <v>0</v>
      </c>
      <c r="B1" s="49" t="s">
        <v>19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7" t="s">
        <v>2</v>
      </c>
      <c r="E4" s="7" t="s">
        <v>3</v>
      </c>
      <c r="F4" s="7" t="s">
        <v>4</v>
      </c>
      <c r="G4" s="16" t="s">
        <v>5</v>
      </c>
    </row>
    <row r="5" spans="1:7" s="8" customFormat="1" ht="19.5" thickBot="1" x14ac:dyDescent="0.35">
      <c r="A5" s="5"/>
      <c r="B5" s="9">
        <v>171266.34</v>
      </c>
      <c r="C5" s="10">
        <v>121516.01</v>
      </c>
      <c r="D5" s="11">
        <v>607432.80000000005</v>
      </c>
      <c r="E5" s="12">
        <v>583144.13</v>
      </c>
      <c r="F5" s="13">
        <v>20604.759999999998</v>
      </c>
      <c r="G5" s="20">
        <f>D5-E5+C5</f>
        <v>145804.68000000005</v>
      </c>
    </row>
    <row r="6" spans="1:7" x14ac:dyDescent="0.3">
      <c r="A6" s="1"/>
      <c r="B6" s="1"/>
      <c r="C6" s="1"/>
      <c r="D6" s="14"/>
      <c r="E6" s="21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82" t="s">
        <v>6</v>
      </c>
      <c r="C9" s="83"/>
      <c r="D9" s="89"/>
      <c r="E9" s="85" t="s">
        <v>7</v>
      </c>
      <c r="F9" s="86"/>
      <c r="G9" s="87"/>
    </row>
    <row r="10" spans="1:7" x14ac:dyDescent="0.3">
      <c r="A10" s="1"/>
      <c r="B10" s="62" t="s">
        <v>58</v>
      </c>
      <c r="C10" s="39"/>
      <c r="D10" s="63"/>
      <c r="E10" s="64">
        <v>963492.92</v>
      </c>
      <c r="F10" s="40"/>
      <c r="G10" s="65"/>
    </row>
    <row r="11" spans="1:7" ht="30.75" customHeight="1" x14ac:dyDescent="0.3">
      <c r="A11" s="1"/>
      <c r="B11" s="38"/>
      <c r="C11" s="39"/>
      <c r="D11" s="39"/>
      <c r="E11" s="42"/>
      <c r="F11" s="43"/>
      <c r="G11" s="44"/>
    </row>
    <row r="12" spans="1:7" x14ac:dyDescent="0.3">
      <c r="A12" s="1"/>
      <c r="B12" s="46" t="s">
        <v>8</v>
      </c>
      <c r="C12" s="47"/>
      <c r="D12" s="48"/>
      <c r="E12" s="80">
        <f>E10+E11</f>
        <v>963492.92</v>
      </c>
      <c r="F12" s="80"/>
      <c r="G12" s="80"/>
    </row>
    <row r="13" spans="1:7" ht="42.75" customHeight="1" thickBot="1" x14ac:dyDescent="0.35">
      <c r="A13" s="1"/>
      <c r="B13" s="67" t="s">
        <v>35</v>
      </c>
      <c r="C13" s="68"/>
      <c r="D13" s="69"/>
      <c r="E13" s="70">
        <f>B5+E5+F5-E12</f>
        <v>-188477.69000000006</v>
      </c>
      <c r="F13" s="71"/>
      <c r="G13" s="72"/>
    </row>
    <row r="14" spans="1:7" x14ac:dyDescent="0.3">
      <c r="A14" s="1"/>
      <c r="B14" s="1"/>
      <c r="C14" s="1"/>
      <c r="D14" s="1"/>
      <c r="E14" s="1"/>
      <c r="F14" s="14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ht="19.5" hidden="1" thickBot="1" x14ac:dyDescent="0.35">
      <c r="A16" s="1"/>
      <c r="B16" s="50" t="s">
        <v>9</v>
      </c>
      <c r="C16" s="51"/>
      <c r="D16" s="51"/>
      <c r="E16" s="51"/>
      <c r="F16" s="51"/>
      <c r="G16" s="52"/>
    </row>
    <row r="17" spans="1:7" ht="57" hidden="1" thickBot="1" x14ac:dyDescent="0.35">
      <c r="A17" s="1"/>
      <c r="B17" s="6" t="s">
        <v>10</v>
      </c>
      <c r="C17" s="6"/>
      <c r="D17" s="90" t="s">
        <v>11</v>
      </c>
      <c r="E17" s="91"/>
      <c r="F17" s="22"/>
      <c r="G17" s="16" t="s">
        <v>12</v>
      </c>
    </row>
    <row r="18" spans="1:7" ht="19.5" hidden="1" thickBot="1" x14ac:dyDescent="0.35">
      <c r="A18" s="1"/>
      <c r="B18" s="23">
        <v>4787.4399999999996</v>
      </c>
      <c r="C18" s="23"/>
      <c r="D18" s="92">
        <f>B18*6.81*12</f>
        <v>391229.59679999994</v>
      </c>
      <c r="E18" s="93"/>
      <c r="F18" s="12"/>
      <c r="G18" s="17"/>
    </row>
    <row r="19" spans="1:7" hidden="1" x14ac:dyDescent="0.3">
      <c r="A19" s="1"/>
      <c r="B19" s="1" t="s">
        <v>0</v>
      </c>
      <c r="C19" s="1"/>
      <c r="D19" s="1"/>
      <c r="E19" s="1"/>
      <c r="F19" s="35"/>
      <c r="G19" s="1"/>
    </row>
    <row r="20" spans="1:7" x14ac:dyDescent="0.3">
      <c r="A20" s="1"/>
      <c r="B20" s="66" t="s">
        <v>22</v>
      </c>
      <c r="C20" s="66"/>
      <c r="D20" s="66"/>
      <c r="E20" s="18"/>
      <c r="F20" s="1"/>
      <c r="G20" s="19"/>
    </row>
    <row r="21" spans="1:7" x14ac:dyDescent="0.3">
      <c r="A21" s="1"/>
      <c r="B21" s="66" t="s">
        <v>23</v>
      </c>
      <c r="C21" s="66"/>
      <c r="D21" s="66"/>
      <c r="E21" s="1"/>
      <c r="F21" s="1"/>
      <c r="G21" s="1" t="s">
        <v>24</v>
      </c>
    </row>
    <row r="23" spans="1:7" x14ac:dyDescent="0.3">
      <c r="E23" s="2" t="s">
        <v>0</v>
      </c>
    </row>
    <row r="26" spans="1:7" x14ac:dyDescent="0.3">
      <c r="E26" s="2" t="s">
        <v>0</v>
      </c>
    </row>
    <row r="27" spans="1:7" x14ac:dyDescent="0.3">
      <c r="G27" s="2" t="s">
        <v>0</v>
      </c>
    </row>
  </sheetData>
  <mergeCells count="18">
    <mergeCell ref="B10:D10"/>
    <mergeCell ref="E10:G10"/>
    <mergeCell ref="E12:G12"/>
    <mergeCell ref="B11:D11"/>
    <mergeCell ref="B1:G1"/>
    <mergeCell ref="B3:G3"/>
    <mergeCell ref="B8:G8"/>
    <mergeCell ref="B9:D9"/>
    <mergeCell ref="E9:G9"/>
    <mergeCell ref="E11:G11"/>
    <mergeCell ref="B21:D21"/>
    <mergeCell ref="B13:D13"/>
    <mergeCell ref="E13:G13"/>
    <mergeCell ref="B16:G16"/>
    <mergeCell ref="D17:E17"/>
    <mergeCell ref="D18:E18"/>
    <mergeCell ref="B20:D20"/>
    <mergeCell ref="B12:D12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3.5703125" style="2" customWidth="1"/>
    <col min="2" max="2" width="27.5703125" style="2" customWidth="1"/>
    <col min="3" max="3" width="24.140625" style="2" customWidth="1"/>
    <col min="4" max="4" width="17.85546875" style="2" customWidth="1"/>
    <col min="5" max="5" width="22.28515625" style="2" customWidth="1"/>
    <col min="6" max="6" width="22.140625" style="2" customWidth="1"/>
    <col min="7" max="7" width="23.7109375" style="2" customWidth="1"/>
    <col min="8" max="16384" width="29.28515625" style="2"/>
  </cols>
  <sheetData>
    <row r="1" spans="1:7" x14ac:dyDescent="0.3">
      <c r="A1" s="1" t="s">
        <v>0</v>
      </c>
      <c r="B1" s="49" t="s">
        <v>20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75.75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279085.98</v>
      </c>
      <c r="C5" s="10">
        <v>135673.94</v>
      </c>
      <c r="D5" s="11">
        <v>1258513.5</v>
      </c>
      <c r="E5" s="12">
        <v>1248112.48</v>
      </c>
      <c r="F5" s="13">
        <v>42019.05</v>
      </c>
      <c r="G5" s="27">
        <f>D5-E5+C5</f>
        <v>146074.96000000002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56" t="s">
        <v>6</v>
      </c>
      <c r="C9" s="57"/>
      <c r="D9" s="58"/>
      <c r="E9" s="59" t="s">
        <v>7</v>
      </c>
      <c r="F9" s="60"/>
      <c r="G9" s="61"/>
    </row>
    <row r="10" spans="1:7" x14ac:dyDescent="0.3">
      <c r="A10" s="1"/>
      <c r="B10" s="62" t="s">
        <v>59</v>
      </c>
      <c r="C10" s="39"/>
      <c r="D10" s="63"/>
      <c r="E10" s="64">
        <v>488250</v>
      </c>
      <c r="F10" s="40"/>
      <c r="G10" s="65"/>
    </row>
    <row r="11" spans="1:7" x14ac:dyDescent="0.3">
      <c r="A11" s="1"/>
      <c r="B11" s="38"/>
      <c r="C11" s="39"/>
      <c r="D11" s="39"/>
      <c r="E11" s="42"/>
      <c r="F11" s="43"/>
      <c r="G11" s="44"/>
    </row>
    <row r="12" spans="1:7" x14ac:dyDescent="0.3">
      <c r="A12" s="1"/>
      <c r="B12" s="46" t="s">
        <v>8</v>
      </c>
      <c r="C12" s="47"/>
      <c r="D12" s="48"/>
      <c r="E12" s="41">
        <f>SUM(E10:E11)</f>
        <v>488250</v>
      </c>
      <c r="F12" s="41"/>
      <c r="G12" s="41"/>
    </row>
    <row r="13" spans="1:7" ht="39" customHeight="1" thickBot="1" x14ac:dyDescent="0.35">
      <c r="A13" s="1"/>
      <c r="B13" s="67" t="s">
        <v>35</v>
      </c>
      <c r="C13" s="68"/>
      <c r="D13" s="69"/>
      <c r="E13" s="70">
        <f>B5+E5+F5-E12</f>
        <v>1080967.51</v>
      </c>
      <c r="F13" s="71"/>
      <c r="G13" s="72"/>
    </row>
    <row r="14" spans="1:7" x14ac:dyDescent="0.3">
      <c r="A14" s="1"/>
      <c r="B14" s="1"/>
      <c r="C14" s="1"/>
      <c r="D14" s="1"/>
      <c r="E14" s="1"/>
      <c r="F14" s="14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ht="19.5" hidden="1" thickBot="1" x14ac:dyDescent="0.35">
      <c r="A16" s="1"/>
      <c r="B16" s="50" t="s">
        <v>9</v>
      </c>
      <c r="C16" s="51"/>
      <c r="D16" s="51"/>
      <c r="E16" s="51"/>
      <c r="F16" s="51"/>
      <c r="G16" s="52"/>
    </row>
    <row r="17" spans="1:7" ht="57" hidden="1" thickBot="1" x14ac:dyDescent="0.35">
      <c r="A17" s="1"/>
      <c r="B17" s="29" t="s">
        <v>10</v>
      </c>
      <c r="C17" s="29"/>
      <c r="D17" s="73" t="s">
        <v>11</v>
      </c>
      <c r="E17" s="74"/>
      <c r="F17" s="30"/>
      <c r="G17" s="16" t="s">
        <v>12</v>
      </c>
    </row>
    <row r="18" spans="1:7" ht="19.5" hidden="1" thickBot="1" x14ac:dyDescent="0.35">
      <c r="A18" s="1"/>
      <c r="B18" s="31">
        <v>9860.4</v>
      </c>
      <c r="C18" s="31"/>
      <c r="D18" s="75">
        <f>B18*6.81*12</f>
        <v>805791.88799999992</v>
      </c>
      <c r="E18" s="76"/>
      <c r="F18" s="32"/>
      <c r="G18" s="17"/>
    </row>
    <row r="19" spans="1:7" hidden="1" x14ac:dyDescent="0.3">
      <c r="A19" s="1"/>
      <c r="B19" s="1" t="s">
        <v>0</v>
      </c>
      <c r="C19" s="1"/>
      <c r="D19" s="1"/>
      <c r="E19" s="1"/>
      <c r="F19" s="33"/>
      <c r="G19" s="1"/>
    </row>
    <row r="20" spans="1:7" x14ac:dyDescent="0.3">
      <c r="A20" s="1"/>
      <c r="B20" s="66" t="s">
        <v>22</v>
      </c>
      <c r="C20" s="66"/>
      <c r="D20" s="66"/>
      <c r="E20" s="18"/>
      <c r="F20" s="1"/>
      <c r="G20" s="19"/>
    </row>
    <row r="21" spans="1:7" x14ac:dyDescent="0.3">
      <c r="A21" s="1"/>
      <c r="B21" s="66" t="s">
        <v>23</v>
      </c>
      <c r="C21" s="66"/>
      <c r="D21" s="66"/>
      <c r="E21" s="1"/>
      <c r="F21" s="1"/>
      <c r="G21" s="1" t="s">
        <v>24</v>
      </c>
    </row>
    <row r="23" spans="1:7" x14ac:dyDescent="0.3">
      <c r="E23" s="2" t="s">
        <v>0</v>
      </c>
    </row>
    <row r="26" spans="1:7" x14ac:dyDescent="0.3">
      <c r="E26" s="2" t="s">
        <v>0</v>
      </c>
    </row>
    <row r="27" spans="1:7" x14ac:dyDescent="0.3">
      <c r="G27" s="2" t="s">
        <v>0</v>
      </c>
    </row>
  </sheetData>
  <mergeCells count="18">
    <mergeCell ref="B10:D10"/>
    <mergeCell ref="E10:G10"/>
    <mergeCell ref="B1:G1"/>
    <mergeCell ref="B3:G3"/>
    <mergeCell ref="B8:G8"/>
    <mergeCell ref="B9:D9"/>
    <mergeCell ref="E9:G9"/>
    <mergeCell ref="B21:D21"/>
    <mergeCell ref="B13:D13"/>
    <mergeCell ref="E13:G13"/>
    <mergeCell ref="B16:G16"/>
    <mergeCell ref="D17:E17"/>
    <mergeCell ref="D18:E18"/>
    <mergeCell ref="B20:D20"/>
    <mergeCell ref="B12:D12"/>
    <mergeCell ref="E12:G12"/>
    <mergeCell ref="B11:D11"/>
    <mergeCell ref="E11:G11"/>
  </mergeCells>
  <phoneticPr fontId="7" type="noConversion"/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zoomScaleNormal="100" workbookViewId="0">
      <selection sqref="A1:IV65536"/>
    </sheetView>
  </sheetViews>
  <sheetFormatPr defaultColWidth="29.28515625" defaultRowHeight="18.75" x14ac:dyDescent="0.3"/>
  <cols>
    <col min="1" max="1" width="3.5703125" style="2" customWidth="1"/>
    <col min="2" max="2" width="29.28515625" style="2"/>
    <col min="3" max="3" width="25" style="2" customWidth="1"/>
    <col min="4" max="4" width="16.85546875" style="2" customWidth="1"/>
    <col min="5" max="5" width="22.5703125" style="2" customWidth="1"/>
    <col min="6" max="6" width="21.7109375" style="2" customWidth="1"/>
    <col min="7" max="7" width="24.140625" style="2" customWidth="1"/>
    <col min="8" max="16384" width="29.28515625" style="2"/>
  </cols>
  <sheetData>
    <row r="1" spans="1:7" x14ac:dyDescent="0.3">
      <c r="A1" s="1" t="s">
        <v>0</v>
      </c>
      <c r="B1" s="49" t="s">
        <v>21</v>
      </c>
      <c r="C1" s="49"/>
      <c r="D1" s="49"/>
      <c r="E1" s="49"/>
      <c r="F1" s="49"/>
      <c r="G1" s="49"/>
    </row>
    <row r="2" spans="1:7" ht="19.5" thickBot="1" x14ac:dyDescent="0.35">
      <c r="A2" s="1"/>
      <c r="B2" s="3"/>
      <c r="C2" s="3"/>
      <c r="D2" s="3"/>
      <c r="E2" s="3"/>
      <c r="F2" s="3"/>
      <c r="G2" s="3"/>
    </row>
    <row r="3" spans="1:7" ht="19.5" thickBot="1" x14ac:dyDescent="0.35">
      <c r="A3" s="4"/>
      <c r="B3" s="50" t="s">
        <v>33</v>
      </c>
      <c r="C3" s="51"/>
      <c r="D3" s="51"/>
      <c r="E3" s="51"/>
      <c r="F3" s="51"/>
      <c r="G3" s="52"/>
    </row>
    <row r="4" spans="1:7" s="8" customFormat="1" ht="57" thickBot="1" x14ac:dyDescent="0.3">
      <c r="A4" s="5"/>
      <c r="B4" s="6" t="s">
        <v>1</v>
      </c>
      <c r="C4" s="6" t="s">
        <v>25</v>
      </c>
      <c r="D4" s="25" t="s">
        <v>2</v>
      </c>
      <c r="E4" s="25" t="s">
        <v>3</v>
      </c>
      <c r="F4" s="7" t="s">
        <v>4</v>
      </c>
      <c r="G4" s="26" t="s">
        <v>5</v>
      </c>
    </row>
    <row r="5" spans="1:7" s="8" customFormat="1" ht="19.5" thickBot="1" x14ac:dyDescent="0.35">
      <c r="A5" s="5"/>
      <c r="B5" s="9">
        <v>50815.38</v>
      </c>
      <c r="C5" s="10">
        <v>193907.18</v>
      </c>
      <c r="D5" s="11">
        <v>1220551.6799999999</v>
      </c>
      <c r="E5" s="12">
        <v>1219635.3</v>
      </c>
      <c r="F5" s="13">
        <v>6942.86</v>
      </c>
      <c r="G5" s="27">
        <f>D5-E5+C5</f>
        <v>194823.55999999988</v>
      </c>
    </row>
    <row r="6" spans="1:7" x14ac:dyDescent="0.3">
      <c r="A6" s="1"/>
      <c r="B6" s="1"/>
      <c r="C6" s="1"/>
      <c r="D6" s="14"/>
      <c r="E6" s="28"/>
      <c r="F6" s="15"/>
      <c r="G6" s="14"/>
    </row>
    <row r="7" spans="1:7" ht="19.5" thickBot="1" x14ac:dyDescent="0.35">
      <c r="A7" s="1"/>
      <c r="B7" s="1"/>
      <c r="C7" s="1"/>
      <c r="D7" s="1"/>
      <c r="E7" s="1"/>
      <c r="F7" s="1"/>
      <c r="G7" s="1"/>
    </row>
    <row r="8" spans="1:7" ht="19.5" thickBot="1" x14ac:dyDescent="0.35">
      <c r="A8" s="1"/>
      <c r="B8" s="53" t="s">
        <v>40</v>
      </c>
      <c r="C8" s="54"/>
      <c r="D8" s="54"/>
      <c r="E8" s="54"/>
      <c r="F8" s="54"/>
      <c r="G8" s="55"/>
    </row>
    <row r="9" spans="1:7" x14ac:dyDescent="0.3">
      <c r="A9" s="1"/>
      <c r="B9" s="56" t="s">
        <v>6</v>
      </c>
      <c r="C9" s="57"/>
      <c r="D9" s="58"/>
      <c r="E9" s="59" t="s">
        <v>7</v>
      </c>
      <c r="F9" s="60"/>
      <c r="G9" s="61"/>
    </row>
    <row r="10" spans="1:7" x14ac:dyDescent="0.3">
      <c r="A10" s="1"/>
      <c r="B10" s="62" t="s">
        <v>60</v>
      </c>
      <c r="C10" s="39"/>
      <c r="D10" s="63"/>
      <c r="E10" s="64">
        <v>91648.16</v>
      </c>
      <c r="F10" s="40"/>
      <c r="G10" s="65"/>
    </row>
    <row r="11" spans="1:7" x14ac:dyDescent="0.3">
      <c r="A11" s="1"/>
      <c r="B11" s="38" t="s">
        <v>61</v>
      </c>
      <c r="C11" s="39"/>
      <c r="D11" s="45"/>
      <c r="E11" s="40">
        <v>1471016.01</v>
      </c>
      <c r="F11" s="40"/>
      <c r="G11" s="40"/>
    </row>
    <row r="12" spans="1:7" ht="34.5" customHeight="1" x14ac:dyDescent="0.3">
      <c r="A12" s="1"/>
      <c r="B12" s="38" t="s">
        <v>42</v>
      </c>
      <c r="C12" s="39"/>
      <c r="D12" s="39"/>
      <c r="E12" s="42">
        <v>88307.51</v>
      </c>
      <c r="F12" s="43"/>
      <c r="G12" s="44"/>
    </row>
    <row r="13" spans="1:7" x14ac:dyDescent="0.3">
      <c r="A13" s="1"/>
      <c r="B13" s="38" t="s">
        <v>62</v>
      </c>
      <c r="C13" s="39"/>
      <c r="D13" s="45"/>
      <c r="E13" s="42">
        <v>89780.22</v>
      </c>
      <c r="F13" s="43"/>
      <c r="G13" s="44"/>
    </row>
    <row r="14" spans="1:7" x14ac:dyDescent="0.3">
      <c r="A14" s="1"/>
      <c r="B14" s="46" t="s">
        <v>8</v>
      </c>
      <c r="C14" s="47"/>
      <c r="D14" s="48"/>
      <c r="E14" s="41">
        <f>SUM(E10:E13)</f>
        <v>1740751.9</v>
      </c>
      <c r="F14" s="41"/>
      <c r="G14" s="41"/>
    </row>
    <row r="15" spans="1:7" ht="40.5" customHeight="1" thickBot="1" x14ac:dyDescent="0.35">
      <c r="A15" s="1"/>
      <c r="B15" s="67" t="s">
        <v>35</v>
      </c>
      <c r="C15" s="68"/>
      <c r="D15" s="69"/>
      <c r="E15" s="70">
        <f>B5+E5+F5-E14</f>
        <v>-463358.35999999987</v>
      </c>
      <c r="F15" s="71"/>
      <c r="G15" s="72"/>
    </row>
    <row r="16" spans="1:7" x14ac:dyDescent="0.3">
      <c r="A16" s="1"/>
      <c r="B16" s="1"/>
      <c r="C16" s="1"/>
      <c r="D16" s="1"/>
      <c r="E16" s="1"/>
      <c r="F16" s="14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ht="19.5" hidden="1" thickBot="1" x14ac:dyDescent="0.35">
      <c r="A18" s="1"/>
      <c r="B18" s="50" t="s">
        <v>9</v>
      </c>
      <c r="C18" s="51"/>
      <c r="D18" s="51"/>
      <c r="E18" s="51"/>
      <c r="F18" s="51"/>
      <c r="G18" s="52"/>
    </row>
    <row r="19" spans="1:7" ht="57" hidden="1" thickBot="1" x14ac:dyDescent="0.35">
      <c r="A19" s="1"/>
      <c r="B19" s="29" t="s">
        <v>10</v>
      </c>
      <c r="C19" s="29"/>
      <c r="D19" s="73" t="s">
        <v>11</v>
      </c>
      <c r="E19" s="74"/>
      <c r="F19" s="30"/>
      <c r="G19" s="16" t="s">
        <v>12</v>
      </c>
    </row>
    <row r="20" spans="1:7" ht="19.5" hidden="1" thickBot="1" x14ac:dyDescent="0.35">
      <c r="A20" s="1"/>
      <c r="B20" s="36">
        <v>9585.2999999999993</v>
      </c>
      <c r="C20" s="37"/>
      <c r="D20" s="75">
        <f>B20*6.81*12</f>
        <v>783310.7159999999</v>
      </c>
      <c r="E20" s="76"/>
      <c r="F20" s="32"/>
      <c r="G20" s="17"/>
    </row>
    <row r="21" spans="1:7" hidden="1" x14ac:dyDescent="0.3">
      <c r="A21" s="1"/>
      <c r="B21" s="1" t="s">
        <v>0</v>
      </c>
      <c r="C21" s="1"/>
      <c r="D21" s="1"/>
      <c r="E21" s="1"/>
      <c r="F21" s="33"/>
      <c r="G21" s="1"/>
    </row>
    <row r="22" spans="1:7" x14ac:dyDescent="0.3">
      <c r="A22" s="1"/>
      <c r="B22" s="66" t="s">
        <v>22</v>
      </c>
      <c r="C22" s="66"/>
      <c r="D22" s="66"/>
      <c r="E22" s="18"/>
      <c r="F22" s="1"/>
      <c r="G22" s="19"/>
    </row>
    <row r="23" spans="1:7" x14ac:dyDescent="0.3">
      <c r="A23" s="1"/>
      <c r="B23" s="66" t="s">
        <v>23</v>
      </c>
      <c r="C23" s="66"/>
      <c r="D23" s="66"/>
      <c r="E23" s="1"/>
      <c r="F23" s="1"/>
      <c r="G23" s="1" t="s">
        <v>24</v>
      </c>
    </row>
    <row r="25" spans="1:7" x14ac:dyDescent="0.3">
      <c r="E25" s="2" t="s">
        <v>0</v>
      </c>
    </row>
    <row r="28" spans="1:7" x14ac:dyDescent="0.3">
      <c r="E28" s="2" t="s">
        <v>0</v>
      </c>
    </row>
    <row r="29" spans="1:7" x14ac:dyDescent="0.3">
      <c r="G29" s="2" t="s">
        <v>0</v>
      </c>
    </row>
  </sheetData>
  <mergeCells count="22">
    <mergeCell ref="B10:D10"/>
    <mergeCell ref="E10:G10"/>
    <mergeCell ref="B1:G1"/>
    <mergeCell ref="B3:G3"/>
    <mergeCell ref="B8:G8"/>
    <mergeCell ref="B9:D9"/>
    <mergeCell ref="E9:G9"/>
    <mergeCell ref="B23:D23"/>
    <mergeCell ref="B22:D22"/>
    <mergeCell ref="B15:D15"/>
    <mergeCell ref="E15:G15"/>
    <mergeCell ref="B18:G18"/>
    <mergeCell ref="D19:E19"/>
    <mergeCell ref="D20:E20"/>
    <mergeCell ref="B13:D13"/>
    <mergeCell ref="E13:G13"/>
    <mergeCell ref="B14:D14"/>
    <mergeCell ref="E14:G14"/>
    <mergeCell ref="B11:D11"/>
    <mergeCell ref="E11:G11"/>
    <mergeCell ref="B12:D12"/>
    <mergeCell ref="E12:G12"/>
  </mergeCells>
  <phoneticPr fontId="7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Тух 28</vt:lpstr>
      <vt:lpstr>Пенз 43</vt:lpstr>
      <vt:lpstr>Пенз 53</vt:lpstr>
      <vt:lpstr>Пенз 59</vt:lpstr>
      <vt:lpstr>Влад 50</vt:lpstr>
      <vt:lpstr>Влад 54</vt:lpstr>
      <vt:lpstr>Пенз 56</vt:lpstr>
      <vt:lpstr>Пензен 74</vt:lpstr>
      <vt:lpstr>КМар 30</vt:lpstr>
      <vt:lpstr>Пензен 41</vt:lpstr>
      <vt:lpstr>Дачн 43</vt:lpstr>
      <vt:lpstr>Пензен 51</vt:lpstr>
      <vt:lpstr>Пензенс 62</vt:lpstr>
      <vt:lpstr>Тух. 58</vt:lpstr>
      <vt:lpstr>'Влад 54'!Область_печати</vt:lpstr>
      <vt:lpstr>'Пензен 41'!Область_печати</vt:lpstr>
      <vt:lpstr>'Пензен 51'!Область_печати</vt:lpstr>
      <vt:lpstr>'Пензенс 62'!Область_печати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wvikulya1968@mail.ru</dc:creator>
  <cp:lastModifiedBy>Елена</cp:lastModifiedBy>
  <cp:lastPrinted>2025-03-24T11:14:02Z</cp:lastPrinted>
  <dcterms:created xsi:type="dcterms:W3CDTF">2020-12-10T07:00:17Z</dcterms:created>
  <dcterms:modified xsi:type="dcterms:W3CDTF">2026-02-11T05:53:16Z</dcterms:modified>
</cp:coreProperties>
</file>